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<sst xmlns="http://schemas.openxmlformats.org/spreadsheetml/2006/main" count="343" uniqueCount="274">
  <si>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</si>
  <si>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</si>
  <si>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</si>
  <si>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</si>
  <si>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</si>
  <si>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</si>
  <si>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</si>
  <si>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</si>
  <si>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</si>
  <si>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</si>
  <si>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</si>
  <si>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</si>
  <si>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</si>
  <si>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</si>
  <si>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</si>
  <si>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</si>
  <si>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</si>
  <si>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</si>
  <si>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</si>
  <si>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</si>
  <si>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</si>
  <si>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</si>
  <si>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</si>
  <si>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</si>
  <si>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</si>
  <si>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</si>
  <si>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</si>
  <si>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</si>
  <si>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</si>
  <si>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</si>
  <si>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</si>
  <si>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</si>
  <si>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</si>
  <si>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</si>
  <si>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</si>
  <si>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</si>
  <si>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</si>
  <si>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</si>
  <si>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</si>
  <si>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</si>
  <si>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</si>
  <si>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</si>
  <si>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</si>
  <si>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</si>
  <si>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</si>
  <si>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</si>
  <si>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 xml:space="preserve">The Condensed Consolidated Statement of Changes in Equity should be read in </t>
  </si>
  <si>
    <t>Loss before taxation</t>
  </si>
  <si>
    <t>Operating loss before working capital changes</t>
  </si>
  <si>
    <t>Interest received</t>
  </si>
  <si>
    <t>Interest paid</t>
  </si>
  <si>
    <t>Bank overdrafts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</si>
  <si>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</si>
  <si>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</si>
  <si>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</si>
  <si>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</si>
  <si>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</si>
  <si>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</si>
  <si>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</si>
  <si>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</si>
  <si>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</si>
  <si>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</si>
  <si>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</si>
  <si>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</si>
  <si>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</si>
  <si>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</si>
  <si>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</si>
  <si>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</si>
  <si>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</si>
  <si>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</si>
  <si>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</si>
  <si>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</si>
  <si>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</si>
  <si>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</si>
  <si>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</si>
  <si>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</si>
  <si>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</si>
  <si>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</si>
  <si>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</si>
  <si>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</si>
  <si>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</si>
  <si>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</si>
  <si>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</si>
  <si>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</si>
  <si>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</si>
  <si>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</si>
  <si>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</si>
  <si>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</si>
  <si>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</si>
  <si>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</si>
  <si>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</si>
  <si>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</si>
  <si>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</si>
  <si>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</si>
  <si>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</si>
  <si>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</si>
  <si>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</si>
  <si>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</si>
  <si>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</si>
  <si>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</si>
  <si>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</si>
  <si>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</si>
  <si>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a)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</si>
  <si>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</si>
  <si>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</si>
  <si>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</si>
  <si>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</si>
  <si>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</si>
  <si>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</si>
  <si>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</si>
  <si>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</si>
  <si>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</si>
  <si>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</si>
  <si>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</si>
  <si>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</si>
  <si>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</si>
  <si>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</si>
  <si>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</si>
  <si>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</si>
  <si>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</si>
  <si>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</si>
  <si>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</si>
  <si>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</si>
  <si>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</si>
  <si>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</si>
  <si>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</si>
  <si>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</si>
  <si>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Hire purchase payables</t>
  </si>
  <si>
    <t>FINANCED BY:</t>
  </si>
  <si>
    <t>SHARE CAPITAL</t>
  </si>
  <si>
    <t>SHARE PREMIUM</t>
  </si>
  <si>
    <t>ACCUMULATED LOSSES</t>
  </si>
  <si>
    <t>SHAREHOLDERS' EQUITY</t>
  </si>
  <si>
    <t>NON-CURRENT LIABILITIES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</si>
  <si>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</si>
  <si>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</si>
  <si>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</si>
  <si>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 xml:space="preserve">         - Overdrafts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</si>
  <si>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</si>
  <si>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</si>
  <si>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</si>
  <si>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</si>
  <si>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 xml:space="preserve">There were no purchase or disposal of quoted securities during the current quarter and 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</si>
  <si>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</si>
  <si>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</si>
  <si>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</si>
  <si>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</si>
  <si>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</si>
  <si>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</si>
  <si>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</si>
  <si>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</si>
  <si>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</si>
  <si>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</si>
  <si>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Bankers' acceptances discounted</t>
  </si>
  <si>
    <t>Repayment of bankers' acceptance</t>
  </si>
  <si>
    <t>Repayment of term loan</t>
  </si>
  <si>
    <t>Repayment of hire purchase</t>
  </si>
  <si>
    <t>CASH AND CASH EQUIVALENTS COMPRISE:-</t>
  </si>
  <si>
    <t>NET TANGIBLE ASSETS PER SHARE (RM)</t>
  </si>
  <si>
    <t>Decrease in trade receivables</t>
  </si>
  <si>
    <t>Decrease in trade payables</t>
  </si>
  <si>
    <t xml:space="preserve">                    - Bankers' Acceptances</t>
  </si>
  <si>
    <t>The Group primarily depends on the income contribution from the wood-based industries</t>
  </si>
  <si>
    <t>Unusual Items</t>
  </si>
  <si>
    <t>quarter and financial year to-date.</t>
  </si>
  <si>
    <t>N/A - Not Applicable</t>
  </si>
  <si>
    <t>reserves</t>
  </si>
  <si>
    <t>Interest income</t>
  </si>
  <si>
    <t>NET CURRENT LIABILITIES</t>
  </si>
  <si>
    <t>Balance at 01-01-2004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</si>
  <si>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</si>
  <si>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</si>
  <si>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</si>
  <si>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</si>
  <si>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</si>
  <si>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Deposits with a licensed bank</t>
  </si>
  <si>
    <t xml:space="preserve">                   - Term Loan</t>
  </si>
  <si>
    <t>Issue of shares</t>
  </si>
  <si>
    <t>Basic earnings/(loss) per share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</si>
  <si>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</si>
  <si>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</si>
  <si>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</si>
  <si>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</si>
  <si>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</si>
  <si>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Weighted average number of</t>
  </si>
  <si>
    <t xml:space="preserve">   ordinary shares in issue ('000)</t>
  </si>
  <si>
    <t>Diluted earnings/(loss) per share</t>
  </si>
  <si>
    <t>financial institutions for credit facilities granted to subsidiary companies.</t>
  </si>
  <si>
    <t>N/A</t>
  </si>
  <si>
    <t>The effect on the loss per share of the assumed exercise of the Employees' Share Option</t>
  </si>
  <si>
    <t>Scheme granted on 1 June 2004  is anti-dilutive and hence, the diluted loss per share for the</t>
  </si>
  <si>
    <t>current quarter and year-to-date has not been presented.</t>
  </si>
  <si>
    <t>Subsequently, on 10 August 2004, the Company announced a revision to the number of</t>
  </si>
  <si>
    <t>proposed rights issue to up to 29,485,650 Rights Shares and up to 29,485,650 new free</t>
  </si>
  <si>
    <t>detachable Warrants.</t>
  </si>
  <si>
    <t>ESOS which was offered to the eligible directors and employees of BTM, increasing the</t>
  </si>
  <si>
    <t>CASH AND CASH EQUIVALENTS AT 1ST JANUARY</t>
  </si>
  <si>
    <t>NET INCREASE/(DECREASE) IN CASH AND CASH EQUIVALENTS</t>
  </si>
  <si>
    <t xml:space="preserve">         - Revolving Loans</t>
  </si>
  <si>
    <t>Repayment of revolving loans</t>
  </si>
  <si>
    <t xml:space="preserve">sector.The Group has and will continue to experience difficulties in view of shortage of raw </t>
  </si>
  <si>
    <t>b)</t>
  </si>
  <si>
    <t>materials which will affect the performance of the Group.</t>
  </si>
  <si>
    <t>Decrease in inventories</t>
  </si>
  <si>
    <t>31/12/2004</t>
  </si>
  <si>
    <t xml:space="preserve">12 months </t>
  </si>
  <si>
    <t>ended 31-12-2004</t>
  </si>
  <si>
    <t>Net Loss for the year</t>
  </si>
  <si>
    <t>Balance at 31-12-2004</t>
  </si>
  <si>
    <t>mainly due to an impairment on asset of RM4.05 million and lower turnover recorded for the</t>
  </si>
  <si>
    <t>As At 31 March  2005</t>
  </si>
  <si>
    <t>Financial Report for the year ended 31 December 2004)</t>
  </si>
  <si>
    <t>31/03/2005</t>
  </si>
  <si>
    <t>Interim Report for the Quarter ended 31 March  2005</t>
  </si>
  <si>
    <t>31/03/2004</t>
  </si>
  <si>
    <t>the year ended 31 December 2004)</t>
  </si>
  <si>
    <t>For the 3 Months Ended 31 March 2005</t>
  </si>
  <si>
    <t xml:space="preserve">3 months </t>
  </si>
  <si>
    <t>ended 31-03-2005</t>
  </si>
  <si>
    <t>Balance at 01-01-2005</t>
  </si>
  <si>
    <t>Balance at 31-03-2005</t>
  </si>
  <si>
    <t>conjunction with the Annual Financial Report for the year ended 31 December 2004</t>
  </si>
  <si>
    <t>3 months</t>
  </si>
  <si>
    <t>Less: Deposits pledged as securities</t>
  </si>
  <si>
    <t>CASH AND CASH EQUIVALENTS AT 31ST MARCH</t>
  </si>
  <si>
    <t>Interim Report for the First Quarter Ended 31 March 2005</t>
  </si>
  <si>
    <t xml:space="preserve">ended 31 December 2004. </t>
  </si>
  <si>
    <t>There were no items affecting assets, liabilities, equity, net income, or cash flows that are</t>
  </si>
  <si>
    <t>unusual because of their nature, size, or incidence during the current financial quarter.</t>
  </si>
  <si>
    <t>The Company had announced on 17 June 2004, that it proposed to undertake a rights issue</t>
  </si>
  <si>
    <t>of up to 27,155,150 Rights Shares in BTM Resources Berhad ("BTM") at an issue price of</t>
  </si>
  <si>
    <t>RM1.00 each payable in two calls upon application, on a renounceable basis of one (1)</t>
  </si>
  <si>
    <t>Rights Share for every one (1) existing BTM Share held on a date to be determined later</t>
  </si>
  <si>
    <t>together with up to 27,155,150 new free detachable Warrants on the basis of one (1)</t>
  </si>
  <si>
    <t>Warrant for every one (1) Rights Share subscribed ("Proposed Two-Call Rights Issue").</t>
  </si>
  <si>
    <t>Rights Shares from the original proposal pursuant to the implementation of the Company's</t>
  </si>
  <si>
    <t>The Securities Commission has approved the Proposed Two-Call Rights Issue on 25</t>
  </si>
  <si>
    <t>March 2005.</t>
  </si>
  <si>
    <t>Total Group borrowings as at 31 March 2005 are as follows :-</t>
  </si>
  <si>
    <t xml:space="preserve">DATED :  </t>
  </si>
  <si>
    <t>The Company has contingent liabilities of RM15.8 million in respect of guarantees to</t>
  </si>
  <si>
    <t>mainly due to lower turnover recorded for the current financial quarter.</t>
  </si>
  <si>
    <t>previous financial quarter.</t>
  </si>
  <si>
    <t>million as compared to RM5.91 million in the previous quarter ended 31 December 2004,</t>
  </si>
  <si>
    <t>For the first financial quarter under review, the Group recorded turnover of RM4.35 million, a</t>
  </si>
  <si>
    <t>decrease of 32% over the corresponding period last year. The Group's pre-tax loss</t>
  </si>
  <si>
    <t>This consolidated interim financial statements are prepared in accordance with FRS 134:</t>
  </si>
  <si>
    <t>"Interim Financial Reporting" and paragraph 9.22 of the Bursa Malaysia Securities Berhad</t>
  </si>
  <si>
    <t>Listing Requirements, and should be read in conjunction with the Group's annual audited</t>
  </si>
  <si>
    <t>financial statements for the year ended 31 December 2004.</t>
  </si>
  <si>
    <t>There were no changes in estimates of amounts reported in prior financial years, that have</t>
  </si>
  <si>
    <t>a material effect in the current financial quarter.</t>
  </si>
  <si>
    <t>There were no issuances, cancellations, repurchases, resale and repayments of debt and</t>
  </si>
  <si>
    <t>equity securities during the current financial year.</t>
  </si>
  <si>
    <t>trading and manufacturing of moulding, finger-jointed and laminated timber i.e within a single</t>
  </si>
  <si>
    <t>industry segment and its operations are located wholly in Malaysia. As such, no segment</t>
  </si>
  <si>
    <t>information reporting is prepared in the context of the Group.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</si>
  <si>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</si>
  <si>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</si>
  <si>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</si>
  <si>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increased to RM1.42 million from RM1.25 million in the corresponding period last year</t>
  </si>
  <si>
    <t>For the quarter ended 31 March 2005, the Group recorded a lower pre-tax loss of RM1.42</t>
  </si>
  <si>
    <t>(Increase)/Decrease in other receivables and deposits</t>
  </si>
  <si>
    <t>Decrease in other payables and accruals</t>
  </si>
  <si>
    <t>Increase in amount due to directors</t>
  </si>
  <si>
    <t>Cash generated from operations</t>
  </si>
  <si>
    <t>Net cash generated from operating activities</t>
  </si>
  <si>
    <t>Increase/(Decrease) in bank overdraft</t>
  </si>
  <si>
    <t>Net cash used in investing activities</t>
  </si>
  <si>
    <t>Net cash used in financing activities</t>
  </si>
  <si>
    <t>The accounting policies and methods of computation adopted in this interim financial report</t>
  </si>
  <si>
    <t>are consistent with those adopted for the annual audited financial statements for the year</t>
  </si>
  <si>
    <t>Bank borrowings (secured)</t>
  </si>
  <si>
    <t>:30th May 2005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</si>
</sst>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9" fontId="4" fillId="0" borderId="1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1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7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9" fontId="4" fillId="0" borderId="7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9" fontId="4" fillId="0" borderId="0" xfId="15" applyNumberFormat="1" applyFont="1" applyAlignment="1">
      <alignment horizontal="center"/>
    </xf>
    <xf numFmtId="179" fontId="4" fillId="0" borderId="8" xfId="15" applyNumberFormat="1" applyFont="1" applyBorder="1" applyAlignment="1">
      <alignment horizontal="center"/>
    </xf>
    <xf numFmtId="179" fontId="4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04">
      <selection activeCell="B6" sqref="B6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8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210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5" t="s">
        <v>212</v>
      </c>
      <c r="E8" s="12"/>
      <c r="F8" s="25" t="s">
        <v>204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29"/>
      <c r="D10" s="29"/>
      <c r="E10" s="29"/>
      <c r="F10" s="29"/>
      <c r="G10" s="29"/>
      <c r="H10" s="4"/>
      <c r="I10" s="4"/>
    </row>
    <row r="11" spans="1:9" ht="14.25">
      <c r="A11" s="4" t="s">
        <v>124</v>
      </c>
      <c r="B11" s="4"/>
      <c r="C11" s="29"/>
      <c r="D11" s="29">
        <v>17233</v>
      </c>
      <c r="E11" s="29"/>
      <c r="F11" s="29">
        <v>17634</v>
      </c>
      <c r="G11" s="29"/>
      <c r="H11" s="4"/>
      <c r="I11" s="4"/>
    </row>
    <row r="12" spans="1:9" ht="14.25">
      <c r="A12" s="4"/>
      <c r="B12" s="4"/>
      <c r="C12" s="29"/>
      <c r="D12" s="29"/>
      <c r="E12" s="29"/>
      <c r="F12" s="29"/>
      <c r="G12" s="29"/>
      <c r="H12" s="4"/>
      <c r="I12" s="4"/>
    </row>
    <row r="13" spans="1:9" ht="14.25">
      <c r="A13" s="4" t="s">
        <v>125</v>
      </c>
      <c r="B13" s="4"/>
      <c r="C13" s="29"/>
      <c r="D13" s="29">
        <v>61</v>
      </c>
      <c r="E13" s="29"/>
      <c r="F13" s="29">
        <v>61</v>
      </c>
      <c r="G13" s="29"/>
      <c r="H13" s="4"/>
      <c r="I13" s="4"/>
    </row>
    <row r="14" spans="1:9" ht="14.25">
      <c r="A14" s="4"/>
      <c r="B14" s="4"/>
      <c r="C14" s="29"/>
      <c r="D14" s="29"/>
      <c r="E14" s="29"/>
      <c r="F14" s="29"/>
      <c r="G14" s="29"/>
      <c r="H14" s="4"/>
      <c r="I14" s="4"/>
    </row>
    <row r="15" spans="1:9" ht="14.25">
      <c r="A15" s="4" t="s">
        <v>8</v>
      </c>
      <c r="B15" s="4"/>
      <c r="C15" s="29"/>
      <c r="D15" s="29"/>
      <c r="E15" s="29"/>
      <c r="F15" s="29"/>
      <c r="G15" s="29"/>
      <c r="H15" s="4"/>
      <c r="I15" s="4"/>
    </row>
    <row r="16" spans="1:9" ht="14.25">
      <c r="A16" s="4"/>
      <c r="B16" s="4" t="s">
        <v>9</v>
      </c>
      <c r="C16" s="29"/>
      <c r="D16" s="30">
        <v>3657</v>
      </c>
      <c r="E16" s="29"/>
      <c r="F16" s="30">
        <v>4293</v>
      </c>
      <c r="G16" s="29"/>
      <c r="H16" s="4"/>
      <c r="I16" s="4"/>
    </row>
    <row r="17" spans="1:9" ht="14.25">
      <c r="A17" s="4"/>
      <c r="B17" s="4" t="s">
        <v>10</v>
      </c>
      <c r="C17" s="29"/>
      <c r="D17" s="31">
        <v>5923</v>
      </c>
      <c r="E17" s="29"/>
      <c r="F17" s="31">
        <v>7195</v>
      </c>
      <c r="G17" s="29"/>
      <c r="H17" s="4"/>
      <c r="I17" s="4"/>
    </row>
    <row r="18" spans="1:9" ht="14.25">
      <c r="A18" s="4"/>
      <c r="B18" s="4" t="s">
        <v>126</v>
      </c>
      <c r="C18" s="29"/>
      <c r="D18" s="31">
        <v>1579</v>
      </c>
      <c r="E18" s="29"/>
      <c r="F18" s="31">
        <v>1126</v>
      </c>
      <c r="G18" s="29"/>
      <c r="H18" s="4"/>
      <c r="I18" s="4"/>
    </row>
    <row r="19" spans="1:9" ht="14.25">
      <c r="A19" s="4"/>
      <c r="B19" s="4" t="s">
        <v>175</v>
      </c>
      <c r="C19" s="29"/>
      <c r="D19" s="31">
        <v>163</v>
      </c>
      <c r="E19" s="29"/>
      <c r="F19" s="31">
        <v>163</v>
      </c>
      <c r="G19" s="29"/>
      <c r="H19" s="4"/>
      <c r="I19" s="4"/>
    </row>
    <row r="20" spans="1:9" ht="14.25">
      <c r="A20" s="4"/>
      <c r="B20" s="4" t="s">
        <v>11</v>
      </c>
      <c r="C20" s="29"/>
      <c r="D20" s="31">
        <v>258</v>
      </c>
      <c r="E20" s="29"/>
      <c r="F20" s="31">
        <v>298</v>
      </c>
      <c r="G20" s="29"/>
      <c r="H20" s="4"/>
      <c r="I20" s="4"/>
    </row>
    <row r="21" spans="1:9" ht="14.25">
      <c r="A21" s="4"/>
      <c r="B21" s="4"/>
      <c r="C21" s="29"/>
      <c r="D21" s="32">
        <f>SUM(D16:D20)</f>
        <v>11580</v>
      </c>
      <c r="E21" s="29"/>
      <c r="F21" s="32">
        <f>SUM(F16:F20)</f>
        <v>13075</v>
      </c>
      <c r="G21" s="29"/>
      <c r="H21" s="4"/>
      <c r="I21" s="4"/>
    </row>
    <row r="22" spans="1:9" ht="14.25">
      <c r="A22" s="4"/>
      <c r="B22" s="4"/>
      <c r="C22" s="29"/>
      <c r="D22" s="29"/>
      <c r="E22" s="29"/>
      <c r="F22" s="29"/>
      <c r="G22" s="29"/>
      <c r="H22" s="4"/>
      <c r="I22" s="4"/>
    </row>
    <row r="23" spans="1:9" ht="14.25">
      <c r="A23" s="4" t="s">
        <v>7</v>
      </c>
      <c r="B23" s="4"/>
      <c r="C23" s="29"/>
      <c r="D23" s="29"/>
      <c r="E23" s="29"/>
      <c r="F23" s="29"/>
      <c r="G23" s="29"/>
      <c r="H23" s="4"/>
      <c r="I23" s="4"/>
    </row>
    <row r="24" spans="1:9" ht="14.25">
      <c r="A24" s="4"/>
      <c r="B24" s="4" t="s">
        <v>12</v>
      </c>
      <c r="C24" s="29"/>
      <c r="D24" s="30">
        <v>2935</v>
      </c>
      <c r="E24" s="29"/>
      <c r="F24" s="30">
        <v>3213</v>
      </c>
      <c r="G24" s="29"/>
      <c r="H24" s="4"/>
      <c r="I24" s="4"/>
    </row>
    <row r="25" spans="1:9" ht="14.25">
      <c r="A25" s="4"/>
      <c r="B25" s="4" t="s">
        <v>14</v>
      </c>
      <c r="C25" s="29"/>
      <c r="D25" s="31">
        <v>2017</v>
      </c>
      <c r="E25" s="29"/>
      <c r="F25" s="31">
        <v>2217</v>
      </c>
      <c r="G25" s="29"/>
      <c r="H25" s="4"/>
      <c r="I25" s="4"/>
    </row>
    <row r="26" spans="1:9" ht="14.25">
      <c r="A26" s="4"/>
      <c r="B26" s="4" t="s">
        <v>272</v>
      </c>
      <c r="C26" s="29"/>
      <c r="D26" s="31">
        <v>9830</v>
      </c>
      <c r="E26" s="29"/>
      <c r="F26" s="31">
        <v>9781</v>
      </c>
      <c r="G26" s="29"/>
      <c r="H26" s="4"/>
      <c r="I26" s="4"/>
    </row>
    <row r="27" spans="1:9" ht="14.25">
      <c r="A27" s="4"/>
      <c r="B27" s="4" t="s">
        <v>127</v>
      </c>
      <c r="C27" s="29"/>
      <c r="D27" s="31">
        <v>23</v>
      </c>
      <c r="E27" s="29"/>
      <c r="F27" s="31">
        <v>24</v>
      </c>
      <c r="G27" s="29"/>
      <c r="H27" s="4"/>
      <c r="I27" s="4"/>
    </row>
    <row r="28" spans="1:9" ht="14.25">
      <c r="A28" s="4"/>
      <c r="B28" s="4" t="s">
        <v>13</v>
      </c>
      <c r="C28" s="29"/>
      <c r="D28" s="31">
        <v>87</v>
      </c>
      <c r="E28" s="29"/>
      <c r="F28" s="31">
        <v>59</v>
      </c>
      <c r="G28" s="29"/>
      <c r="H28" s="4"/>
      <c r="I28" s="4"/>
    </row>
    <row r="29" spans="1:9" ht="14.25">
      <c r="A29" s="4"/>
      <c r="B29" s="4" t="s">
        <v>29</v>
      </c>
      <c r="C29" s="29"/>
      <c r="D29" s="31">
        <v>648</v>
      </c>
      <c r="E29" s="29"/>
      <c r="F29" s="31">
        <v>648</v>
      </c>
      <c r="G29" s="29"/>
      <c r="H29" s="4"/>
      <c r="I29" s="4"/>
    </row>
    <row r="30" spans="1:9" ht="14.25">
      <c r="A30" s="4"/>
      <c r="B30" s="4"/>
      <c r="C30" s="29"/>
      <c r="D30" s="32">
        <f>SUM(D24:D29)</f>
        <v>15540</v>
      </c>
      <c r="E30" s="29"/>
      <c r="F30" s="32">
        <f>SUM(F24:F29)</f>
        <v>15942</v>
      </c>
      <c r="G30" s="29"/>
      <c r="H30" s="4"/>
      <c r="I30" s="4"/>
    </row>
    <row r="31" spans="1:9" ht="14.25">
      <c r="A31" s="4"/>
      <c r="B31" s="4"/>
      <c r="C31" s="29"/>
      <c r="D31" s="29"/>
      <c r="E31" s="29"/>
      <c r="F31" s="29"/>
      <c r="G31" s="29"/>
      <c r="H31" s="4"/>
      <c r="I31" s="4"/>
    </row>
    <row r="32" spans="1:9" ht="14.25">
      <c r="A32" s="4" t="s">
        <v>168</v>
      </c>
      <c r="B32" s="4"/>
      <c r="C32" s="29"/>
      <c r="D32" s="29">
        <f>+D21-D30</f>
        <v>-3960</v>
      </c>
      <c r="E32" s="29"/>
      <c r="F32" s="29">
        <f>+F21-F30</f>
        <v>-2867</v>
      </c>
      <c r="G32" s="29"/>
      <c r="H32" s="4"/>
      <c r="I32" s="4"/>
    </row>
    <row r="33" spans="1:9" ht="14.25">
      <c r="A33" s="4"/>
      <c r="B33" s="4"/>
      <c r="C33" s="29"/>
      <c r="D33" s="29"/>
      <c r="E33" s="29"/>
      <c r="F33" s="29"/>
      <c r="G33" s="29"/>
      <c r="H33" s="4"/>
      <c r="I33" s="4"/>
    </row>
    <row r="34" spans="1:9" ht="15" thickBot="1">
      <c r="A34" s="4" t="s">
        <v>15</v>
      </c>
      <c r="B34" s="4"/>
      <c r="C34" s="29"/>
      <c r="D34" s="33">
        <f>+D32+D13+D11</f>
        <v>13334</v>
      </c>
      <c r="E34" s="29"/>
      <c r="F34" s="33">
        <f>+F32+F13+F11</f>
        <v>14828</v>
      </c>
      <c r="G34" s="29"/>
      <c r="H34" s="4"/>
      <c r="I34" s="4"/>
    </row>
    <row r="35" spans="1:9" ht="15" thickTop="1">
      <c r="A35" s="4"/>
      <c r="B35" s="4"/>
      <c r="C35" s="29"/>
      <c r="D35" s="29"/>
      <c r="E35" s="29"/>
      <c r="F35" s="29"/>
      <c r="G35" s="29"/>
      <c r="H35" s="4"/>
      <c r="I35" s="4"/>
    </row>
    <row r="36" spans="1:9" ht="15">
      <c r="A36" s="4" t="s">
        <v>128</v>
      </c>
      <c r="B36" s="11"/>
      <c r="C36" s="38"/>
      <c r="D36" s="29"/>
      <c r="E36" s="29"/>
      <c r="F36" s="29"/>
      <c r="G36" s="29"/>
      <c r="H36" s="4"/>
      <c r="I36" s="4"/>
    </row>
    <row r="37" spans="1:9" ht="14.25">
      <c r="A37" s="4" t="s">
        <v>129</v>
      </c>
      <c r="B37" s="4"/>
      <c r="C37" s="29"/>
      <c r="D37" s="29">
        <v>27155</v>
      </c>
      <c r="E37" s="29"/>
      <c r="F37" s="29">
        <v>27155</v>
      </c>
      <c r="G37" s="29"/>
      <c r="H37" s="4"/>
      <c r="I37" s="4"/>
    </row>
    <row r="38" spans="1:9" ht="14.25">
      <c r="A38" s="4" t="s">
        <v>130</v>
      </c>
      <c r="B38" s="4"/>
      <c r="C38" s="29"/>
      <c r="D38" s="29">
        <v>8207</v>
      </c>
      <c r="E38" s="29"/>
      <c r="F38" s="29">
        <v>8207</v>
      </c>
      <c r="G38" s="29"/>
      <c r="H38" s="4"/>
      <c r="I38" s="4"/>
    </row>
    <row r="39" spans="1:9" ht="14.25">
      <c r="A39" s="4" t="s">
        <v>131</v>
      </c>
      <c r="B39" s="4"/>
      <c r="C39" s="29"/>
      <c r="D39" s="34">
        <f>+Equity!K20</f>
        <v>-23704</v>
      </c>
      <c r="E39" s="29"/>
      <c r="F39" s="34">
        <v>-22277</v>
      </c>
      <c r="G39" s="29"/>
      <c r="H39" s="4"/>
      <c r="I39" s="4"/>
    </row>
    <row r="40" spans="1:9" ht="15">
      <c r="A40" s="4" t="s">
        <v>132</v>
      </c>
      <c r="B40" s="4"/>
      <c r="C40" s="38"/>
      <c r="D40" s="29">
        <f>SUM(D37:D39)</f>
        <v>11658</v>
      </c>
      <c r="E40" s="29"/>
      <c r="F40" s="29">
        <f>SUM(F37:F39)</f>
        <v>13085</v>
      </c>
      <c r="G40" s="29"/>
      <c r="H40" s="4"/>
      <c r="I40" s="4"/>
    </row>
    <row r="41" spans="1:9" ht="15">
      <c r="A41" s="4"/>
      <c r="B41" s="4"/>
      <c r="C41" s="38"/>
      <c r="D41" s="29"/>
      <c r="E41" s="29"/>
      <c r="F41" s="29"/>
      <c r="G41" s="29"/>
      <c r="H41" s="4"/>
      <c r="I41" s="4"/>
    </row>
    <row r="42" spans="1:9" ht="14.25">
      <c r="A42" s="4" t="s">
        <v>133</v>
      </c>
      <c r="B42" s="4"/>
      <c r="C42" s="29"/>
      <c r="D42" s="29"/>
      <c r="E42" s="29"/>
      <c r="F42" s="29"/>
      <c r="G42" s="29"/>
      <c r="H42" s="4"/>
      <c r="I42" s="4"/>
    </row>
    <row r="43" spans="1:9" ht="14.25">
      <c r="A43" s="4"/>
      <c r="B43" s="4" t="s">
        <v>134</v>
      </c>
      <c r="C43" s="29"/>
      <c r="D43" s="30">
        <v>489</v>
      </c>
      <c r="E43" s="29"/>
      <c r="F43" s="30">
        <v>474</v>
      </c>
      <c r="G43" s="29"/>
      <c r="H43" s="4"/>
      <c r="I43" s="4"/>
    </row>
    <row r="44" spans="1:9" ht="14.25">
      <c r="A44" s="4"/>
      <c r="B44" s="4" t="s">
        <v>272</v>
      </c>
      <c r="C44" s="29"/>
      <c r="D44" s="31">
        <v>1129</v>
      </c>
      <c r="E44" s="29"/>
      <c r="F44" s="31">
        <v>1208</v>
      </c>
      <c r="G44" s="29"/>
      <c r="H44" s="4"/>
      <c r="I44" s="4"/>
    </row>
    <row r="45" spans="1:9" ht="14.25">
      <c r="A45" s="4"/>
      <c r="B45" s="4" t="s">
        <v>127</v>
      </c>
      <c r="C45" s="29"/>
      <c r="D45" s="31">
        <v>56</v>
      </c>
      <c r="E45" s="29"/>
      <c r="F45" s="31">
        <v>61</v>
      </c>
      <c r="G45" s="29"/>
      <c r="H45" s="4"/>
      <c r="I45" s="4"/>
    </row>
    <row r="46" spans="1:9" ht="14.25">
      <c r="A46" s="4"/>
      <c r="B46" s="4" t="s">
        <v>92</v>
      </c>
      <c r="C46" s="29"/>
      <c r="D46" s="35">
        <v>2</v>
      </c>
      <c r="E46" s="29"/>
      <c r="F46" s="35">
        <v>0</v>
      </c>
      <c r="G46" s="29"/>
      <c r="H46" s="4"/>
      <c r="I46" s="4"/>
    </row>
    <row r="47" spans="1:9" ht="14.25">
      <c r="A47" s="4"/>
      <c r="B47" s="4"/>
      <c r="C47" s="29"/>
      <c r="D47" s="36">
        <f>SUM(D43:D46)</f>
        <v>1676</v>
      </c>
      <c r="E47" s="29"/>
      <c r="F47" s="36">
        <f>SUM(F43:F46)</f>
        <v>1743</v>
      </c>
      <c r="G47" s="29"/>
      <c r="H47" s="4"/>
      <c r="I47" s="4"/>
    </row>
    <row r="48" spans="1:9" ht="14.25">
      <c r="A48" s="4"/>
      <c r="B48" s="4"/>
      <c r="C48" s="29"/>
      <c r="D48" s="29"/>
      <c r="E48" s="29"/>
      <c r="F48" s="29"/>
      <c r="G48" s="29"/>
      <c r="H48" s="4"/>
      <c r="I48" s="4"/>
    </row>
    <row r="49" spans="1:9" ht="15" thickBot="1">
      <c r="A49" s="4"/>
      <c r="B49" s="4"/>
      <c r="C49" s="29"/>
      <c r="D49" s="39">
        <f>+D40+D47</f>
        <v>13334</v>
      </c>
      <c r="E49" s="40"/>
      <c r="F49" s="39">
        <f>+F40+F47</f>
        <v>14828</v>
      </c>
      <c r="G49" s="29"/>
      <c r="H49" s="4"/>
      <c r="I49" s="4"/>
    </row>
    <row r="50" spans="1:9" ht="15" thickTop="1">
      <c r="A50" s="4"/>
      <c r="B50" s="4"/>
      <c r="C50" s="29"/>
      <c r="D50" s="40"/>
      <c r="E50" s="40"/>
      <c r="F50" s="41"/>
      <c r="G50" s="29"/>
      <c r="H50" s="4"/>
      <c r="I50" s="4"/>
    </row>
    <row r="51" spans="1:9" ht="15" thickBot="1">
      <c r="A51" s="4" t="s">
        <v>158</v>
      </c>
      <c r="B51" s="4"/>
      <c r="C51" s="29"/>
      <c r="D51" s="66">
        <f>+D40/D37</f>
        <v>0.4293132019885841</v>
      </c>
      <c r="E51" s="40"/>
      <c r="F51" s="66">
        <f>+F40/F37</f>
        <v>0.4818633769103296</v>
      </c>
      <c r="G51" s="29"/>
      <c r="H51" s="4"/>
      <c r="I51" s="4"/>
    </row>
    <row r="52" spans="1:9" ht="15" thickTop="1">
      <c r="A52" s="4"/>
      <c r="B52" s="4"/>
      <c r="C52" s="29"/>
      <c r="D52" s="40"/>
      <c r="E52" s="40"/>
      <c r="F52" s="41"/>
      <c r="G52" s="29"/>
      <c r="H52" s="4"/>
      <c r="I52" s="4"/>
    </row>
    <row r="53" spans="1:9" ht="14.25">
      <c r="A53" s="4"/>
      <c r="B53" s="4"/>
      <c r="C53" s="29"/>
      <c r="D53" s="40"/>
      <c r="E53" s="40"/>
      <c r="F53" s="41"/>
      <c r="G53" s="29"/>
      <c r="H53" s="4"/>
      <c r="I53" s="4"/>
    </row>
    <row r="54" spans="1:9" ht="14.25">
      <c r="A54" s="10" t="s">
        <v>136</v>
      </c>
      <c r="B54" s="4"/>
      <c r="C54" s="4"/>
      <c r="D54" s="37"/>
      <c r="E54" s="37"/>
      <c r="F54" s="37"/>
      <c r="G54" s="4"/>
      <c r="H54" s="4"/>
      <c r="I54" s="4"/>
    </row>
    <row r="55" spans="1:9" ht="14.25">
      <c r="A55" s="10" t="s">
        <v>211</v>
      </c>
      <c r="B55" s="4"/>
      <c r="C55" s="4"/>
      <c r="D55" s="37"/>
      <c r="E55" s="37"/>
      <c r="F55" s="37"/>
      <c r="G55" s="4"/>
      <c r="H55" s="4"/>
      <c r="I55" s="4"/>
    </row>
    <row r="56" spans="1:9" ht="14.25">
      <c r="A56" s="4"/>
      <c r="B56" s="4"/>
      <c r="C56" s="4"/>
      <c r="D56" s="37"/>
      <c r="E56" s="37"/>
      <c r="F56" s="37"/>
      <c r="G56" s="4"/>
      <c r="H56" s="4"/>
      <c r="I56" s="4"/>
    </row>
    <row r="57" spans="1:9" ht="14.25">
      <c r="A57" s="4"/>
      <c r="B57" s="4"/>
      <c r="C57" s="4"/>
      <c r="D57" s="37"/>
      <c r="E57" s="37"/>
      <c r="F57" s="37"/>
      <c r="G57" s="4"/>
      <c r="H57" s="4"/>
      <c r="I57" s="4"/>
    </row>
    <row r="58" spans="1:9" ht="14.25">
      <c r="A58" s="4"/>
      <c r="B58" s="4"/>
      <c r="C58" s="4"/>
      <c r="D58" s="37"/>
      <c r="E58" s="37"/>
      <c r="F58" s="37"/>
      <c r="G58" s="4"/>
      <c r="H58" s="4"/>
      <c r="I58" s="4"/>
    </row>
    <row r="59" spans="1:9" ht="14.25">
      <c r="A59" s="4"/>
      <c r="B59" s="4"/>
      <c r="C59" s="4"/>
      <c r="D59" s="37"/>
      <c r="E59" s="37"/>
      <c r="F59" s="37"/>
      <c r="G59" s="4"/>
      <c r="H59" s="4"/>
      <c r="I59" s="4"/>
    </row>
    <row r="60" spans="1:9" ht="14.25">
      <c r="A60" s="4"/>
      <c r="B60" s="4"/>
      <c r="C60" s="4"/>
      <c r="D60" s="37"/>
      <c r="E60" s="37"/>
      <c r="F60" s="37"/>
      <c r="G60" s="4"/>
      <c r="H60" s="4"/>
      <c r="I60" s="4"/>
    </row>
    <row r="61" spans="1:9" ht="14.25">
      <c r="A61" s="4"/>
      <c r="B61" s="4"/>
      <c r="C61" s="4"/>
      <c r="D61" s="37"/>
      <c r="E61" s="37"/>
      <c r="F61" s="37"/>
      <c r="G61" s="4"/>
      <c r="H61" s="4"/>
      <c r="I61" s="4"/>
    </row>
    <row r="62" spans="1:9" ht="14.25">
      <c r="A62" s="4"/>
      <c r="B62" s="4"/>
      <c r="C62" s="4"/>
      <c r="D62" s="37"/>
      <c r="E62" s="37"/>
      <c r="F62" s="37"/>
      <c r="G62" s="4"/>
      <c r="H62" s="4"/>
      <c r="I62" s="4"/>
    </row>
    <row r="63" spans="1:9" ht="14.25">
      <c r="A63" s="4"/>
      <c r="B63" s="4"/>
      <c r="C63" s="4"/>
      <c r="D63" s="37"/>
      <c r="E63" s="37"/>
      <c r="F63" s="37"/>
      <c r="G63" s="4"/>
      <c r="H63" s="4"/>
      <c r="I63" s="4"/>
    </row>
    <row r="64" spans="1:9" ht="14.25">
      <c r="A64" s="4"/>
      <c r="B64" s="4"/>
      <c r="C64" s="4"/>
      <c r="D64" s="37"/>
      <c r="E64" s="37"/>
      <c r="F64" s="37"/>
      <c r="G64" s="4"/>
      <c r="H64" s="4"/>
      <c r="I64" s="4"/>
    </row>
    <row r="65" spans="1:9" ht="14.25">
      <c r="A65" s="4"/>
      <c r="B65" s="4"/>
      <c r="C65" s="4"/>
      <c r="D65" s="37"/>
      <c r="E65" s="37"/>
      <c r="F65" s="37"/>
      <c r="G65" s="4"/>
      <c r="H65" s="4"/>
      <c r="I65" s="4"/>
    </row>
    <row r="66" spans="1:9" ht="14.25">
      <c r="A66" s="4"/>
      <c r="B66" s="4"/>
      <c r="C66" s="4"/>
      <c r="D66" s="37"/>
      <c r="E66" s="37"/>
      <c r="F66" s="37"/>
      <c r="G66" s="4"/>
      <c r="H66" s="4"/>
      <c r="I66" s="4"/>
    </row>
    <row r="67" spans="1:9" ht="14.25">
      <c r="A67" s="4"/>
      <c r="B67" s="4"/>
      <c r="C67" s="4"/>
      <c r="D67" s="37"/>
      <c r="E67" s="37"/>
      <c r="F67" s="37"/>
      <c r="G67" s="4"/>
      <c r="H67" s="4"/>
      <c r="I67" s="4"/>
    </row>
  </sheetData>
  <printOptions/>
  <pageMargins left="0.75" right="0.75" top="0.5" bottom="0.59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E37" sqref="E37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8"/>
    </row>
    <row r="2" spans="1:4" ht="15.75">
      <c r="A2" s="2" t="s">
        <v>213</v>
      </c>
      <c r="B2" s="4"/>
      <c r="C2" s="4"/>
      <c r="D2" s="4"/>
    </row>
    <row r="3" spans="1:4" ht="15.75">
      <c r="A3" s="3" t="s">
        <v>118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2"/>
      <c r="B5" s="42"/>
      <c r="C5" s="42"/>
      <c r="D5" s="42"/>
      <c r="E5" s="43" t="s">
        <v>16</v>
      </c>
      <c r="F5" s="44"/>
      <c r="G5" s="44" t="s">
        <v>18</v>
      </c>
      <c r="H5" s="44"/>
      <c r="I5" s="43" t="s">
        <v>19</v>
      </c>
      <c r="J5" s="44"/>
      <c r="K5" s="44" t="s">
        <v>18</v>
      </c>
    </row>
    <row r="6" spans="1:11" ht="15">
      <c r="A6" s="42"/>
      <c r="B6" s="42"/>
      <c r="C6" s="42"/>
      <c r="D6" s="42"/>
      <c r="E6" s="43" t="s">
        <v>17</v>
      </c>
      <c r="F6" s="44"/>
      <c r="G6" s="44" t="s">
        <v>17</v>
      </c>
      <c r="H6" s="44"/>
      <c r="I6" s="43" t="s">
        <v>20</v>
      </c>
      <c r="J6" s="44"/>
      <c r="K6" s="44" t="s">
        <v>20</v>
      </c>
    </row>
    <row r="7" spans="1:11" ht="15">
      <c r="A7" s="42"/>
      <c r="B7" s="42"/>
      <c r="C7" s="42"/>
      <c r="D7" s="42"/>
      <c r="E7" s="45" t="s">
        <v>212</v>
      </c>
      <c r="F7" s="44"/>
      <c r="G7" s="46" t="s">
        <v>214</v>
      </c>
      <c r="H7" s="44"/>
      <c r="I7" s="47" t="str">
        <f>+E7</f>
        <v>31/03/2005</v>
      </c>
      <c r="J7" s="44"/>
      <c r="K7" s="48" t="str">
        <f>+G7</f>
        <v>31/03/2004</v>
      </c>
    </row>
    <row r="8" spans="1:11" ht="15">
      <c r="A8" s="42"/>
      <c r="B8" s="42"/>
      <c r="C8" s="42"/>
      <c r="D8" s="42"/>
      <c r="E8" s="43" t="s">
        <v>6</v>
      </c>
      <c r="F8" s="44"/>
      <c r="G8" s="44" t="s">
        <v>6</v>
      </c>
      <c r="H8" s="44"/>
      <c r="I8" s="43" t="s">
        <v>6</v>
      </c>
      <c r="J8" s="44"/>
      <c r="K8" s="44" t="s">
        <v>6</v>
      </c>
    </row>
    <row r="9" spans="1:11" ht="15">
      <c r="A9" s="42"/>
      <c r="B9" s="42"/>
      <c r="C9" s="42"/>
      <c r="D9" s="42"/>
      <c r="E9" s="49"/>
      <c r="F9" s="49"/>
      <c r="G9" s="49"/>
      <c r="H9" s="49"/>
      <c r="I9" s="50"/>
      <c r="J9" s="49"/>
      <c r="K9" s="49"/>
    </row>
    <row r="10" spans="1:11" ht="14.25">
      <c r="A10" s="42" t="s">
        <v>21</v>
      </c>
      <c r="B10" s="42"/>
      <c r="C10" s="42"/>
      <c r="D10" s="42"/>
      <c r="E10" s="51">
        <v>4349</v>
      </c>
      <c r="F10" s="51"/>
      <c r="G10" s="51">
        <v>6423</v>
      </c>
      <c r="H10" s="51"/>
      <c r="I10" s="56">
        <f>+E10</f>
        <v>4349</v>
      </c>
      <c r="J10" s="51"/>
      <c r="K10" s="51">
        <f>+G10</f>
        <v>6423</v>
      </c>
    </row>
    <row r="11" spans="1:11" ht="14.25">
      <c r="A11" s="42"/>
      <c r="B11" s="42"/>
      <c r="C11" s="42"/>
      <c r="D11" s="42"/>
      <c r="E11" s="51"/>
      <c r="F11" s="51"/>
      <c r="G11" s="51"/>
      <c r="H11" s="51"/>
      <c r="I11" s="56"/>
      <c r="J11" s="51"/>
      <c r="K11" s="51"/>
    </row>
    <row r="12" spans="1:11" ht="14.25">
      <c r="A12" s="42" t="s">
        <v>22</v>
      </c>
      <c r="B12" s="42"/>
      <c r="C12" s="42"/>
      <c r="D12" s="42"/>
      <c r="E12" s="51">
        <v>-5607</v>
      </c>
      <c r="F12" s="51"/>
      <c r="G12" s="51">
        <v>-7542</v>
      </c>
      <c r="H12" s="51"/>
      <c r="I12" s="56">
        <f>+E12</f>
        <v>-5607</v>
      </c>
      <c r="J12" s="51"/>
      <c r="K12" s="51">
        <f>+G12</f>
        <v>-7542</v>
      </c>
    </row>
    <row r="13" spans="1:11" ht="14.25">
      <c r="A13" s="42"/>
      <c r="B13" s="42"/>
      <c r="C13" s="42"/>
      <c r="D13" s="42"/>
      <c r="E13" s="51"/>
      <c r="F13" s="51"/>
      <c r="G13" s="51"/>
      <c r="H13" s="51"/>
      <c r="I13" s="56"/>
      <c r="J13" s="51"/>
      <c r="K13" s="51"/>
    </row>
    <row r="14" spans="1:11" ht="14.25">
      <c r="A14" s="42" t="s">
        <v>23</v>
      </c>
      <c r="B14" s="42"/>
      <c r="C14" s="42"/>
      <c r="D14" s="42"/>
      <c r="E14" s="52">
        <v>30</v>
      </c>
      <c r="F14" s="51"/>
      <c r="G14" s="52">
        <v>56</v>
      </c>
      <c r="H14" s="51"/>
      <c r="I14" s="52">
        <f>+E14</f>
        <v>30</v>
      </c>
      <c r="J14" s="51"/>
      <c r="K14" s="52">
        <f>+G14</f>
        <v>56</v>
      </c>
    </row>
    <row r="15" spans="1:11" ht="14.25">
      <c r="A15" s="42"/>
      <c r="B15" s="42"/>
      <c r="C15" s="42"/>
      <c r="D15" s="42"/>
      <c r="E15" s="51"/>
      <c r="F15" s="51"/>
      <c r="G15" s="51"/>
      <c r="H15" s="51"/>
      <c r="I15" s="56"/>
      <c r="J15" s="51"/>
      <c r="K15" s="51"/>
    </row>
    <row r="16" spans="1:11" ht="14.25">
      <c r="A16" s="42" t="s">
        <v>24</v>
      </c>
      <c r="B16" s="42"/>
      <c r="C16" s="42"/>
      <c r="D16" s="42"/>
      <c r="E16" s="51">
        <f>SUM(E10:E14)</f>
        <v>-1228</v>
      </c>
      <c r="F16" s="51"/>
      <c r="G16" s="51">
        <f>SUM(G10:G14)</f>
        <v>-1063</v>
      </c>
      <c r="H16" s="51"/>
      <c r="I16" s="51">
        <f>SUM(I10:I14)</f>
        <v>-1228</v>
      </c>
      <c r="J16" s="51"/>
      <c r="K16" s="51">
        <f>SUM(K10:K14)</f>
        <v>-1063</v>
      </c>
    </row>
    <row r="17" spans="1:11" ht="14.25">
      <c r="A17" s="42"/>
      <c r="B17" s="42"/>
      <c r="C17" s="42"/>
      <c r="D17" s="42"/>
      <c r="E17" s="51"/>
      <c r="F17" s="51"/>
      <c r="G17" s="51"/>
      <c r="H17" s="51"/>
      <c r="I17" s="56"/>
      <c r="J17" s="51"/>
      <c r="K17" s="51"/>
    </row>
    <row r="18" spans="1:11" ht="14.25">
      <c r="A18" s="42" t="s">
        <v>25</v>
      </c>
      <c r="B18" s="42"/>
      <c r="C18" s="42"/>
      <c r="D18" s="42"/>
      <c r="E18" s="51">
        <v>-197</v>
      </c>
      <c r="F18" s="51"/>
      <c r="G18" s="51">
        <v>-189</v>
      </c>
      <c r="H18" s="51"/>
      <c r="I18" s="56">
        <f>+E18</f>
        <v>-197</v>
      </c>
      <c r="J18" s="51"/>
      <c r="K18" s="51">
        <f>+G18</f>
        <v>-189</v>
      </c>
    </row>
    <row r="19" spans="1:11" ht="14.25">
      <c r="A19" s="42"/>
      <c r="B19" s="42"/>
      <c r="C19" s="42"/>
      <c r="D19" s="42"/>
      <c r="E19" s="51"/>
      <c r="F19" s="51"/>
      <c r="G19" s="51"/>
      <c r="H19" s="51"/>
      <c r="I19" s="56"/>
      <c r="J19" s="51"/>
      <c r="K19" s="51"/>
    </row>
    <row r="20" spans="1:11" ht="14.25">
      <c r="A20" s="42" t="s">
        <v>26</v>
      </c>
      <c r="B20" s="42"/>
      <c r="C20" s="42"/>
      <c r="D20" s="42"/>
      <c r="E20" s="53">
        <v>0</v>
      </c>
      <c r="F20" s="54"/>
      <c r="G20" s="53">
        <v>0</v>
      </c>
      <c r="H20" s="54"/>
      <c r="I20" s="52">
        <f>+E20</f>
        <v>0</v>
      </c>
      <c r="J20" s="54"/>
      <c r="K20" s="52">
        <f>+G20</f>
        <v>0</v>
      </c>
    </row>
    <row r="21" spans="1:11" ht="14.25">
      <c r="A21" s="42"/>
      <c r="B21" s="42"/>
      <c r="C21" s="42"/>
      <c r="D21" s="42"/>
      <c r="E21" s="54"/>
      <c r="F21" s="54"/>
      <c r="G21" s="54"/>
      <c r="H21" s="54"/>
      <c r="I21" s="54"/>
      <c r="J21" s="54"/>
      <c r="K21" s="54"/>
    </row>
    <row r="22" spans="1:11" ht="14.25">
      <c r="A22" s="42" t="s">
        <v>27</v>
      </c>
      <c r="B22" s="42"/>
      <c r="C22" s="42"/>
      <c r="D22" s="42"/>
      <c r="E22" s="51">
        <f>SUM(E16:E20)</f>
        <v>-1425</v>
      </c>
      <c r="F22" s="51"/>
      <c r="G22" s="51">
        <f>SUM(G16:G20)</f>
        <v>-1252</v>
      </c>
      <c r="H22" s="51"/>
      <c r="I22" s="51">
        <f>SUM(I16:I20)</f>
        <v>-1425</v>
      </c>
      <c r="J22" s="51"/>
      <c r="K22" s="51">
        <f>SUM(K16:K20)</f>
        <v>-1252</v>
      </c>
    </row>
    <row r="23" spans="1:11" ht="14.25">
      <c r="A23" s="42" t="s">
        <v>28</v>
      </c>
      <c r="B23" s="42"/>
      <c r="C23" s="42"/>
      <c r="D23" s="42"/>
      <c r="E23" s="54"/>
      <c r="F23" s="54"/>
      <c r="G23" s="54"/>
      <c r="H23" s="54"/>
      <c r="I23" s="54"/>
      <c r="J23" s="54"/>
      <c r="K23" s="54"/>
    </row>
    <row r="24" spans="1:11" ht="14.25">
      <c r="A24" s="42"/>
      <c r="B24" s="42"/>
      <c r="C24" s="42"/>
      <c r="D24" s="42"/>
      <c r="E24" s="54"/>
      <c r="F24" s="54"/>
      <c r="G24" s="54"/>
      <c r="H24" s="54"/>
      <c r="I24" s="54"/>
      <c r="J24" s="54"/>
      <c r="K24" s="54"/>
    </row>
    <row r="25" spans="1:11" ht="14.25">
      <c r="A25" s="42" t="s">
        <v>29</v>
      </c>
      <c r="B25" s="42"/>
      <c r="C25" s="42"/>
      <c r="D25" s="42"/>
      <c r="E25" s="53">
        <v>-2</v>
      </c>
      <c r="F25" s="54"/>
      <c r="G25" s="52">
        <v>0</v>
      </c>
      <c r="H25" s="54"/>
      <c r="I25" s="52">
        <f>+E25</f>
        <v>-2</v>
      </c>
      <c r="J25" s="54"/>
      <c r="K25" s="52">
        <f>+G25</f>
        <v>0</v>
      </c>
    </row>
    <row r="26" spans="1:11" ht="14.25">
      <c r="A26" s="42"/>
      <c r="B26" s="42"/>
      <c r="C26" s="42"/>
      <c r="D26" s="42"/>
      <c r="E26" s="54"/>
      <c r="F26" s="54"/>
      <c r="G26" s="54"/>
      <c r="H26" s="54"/>
      <c r="I26" s="54"/>
      <c r="J26" s="54"/>
      <c r="K26" s="54"/>
    </row>
    <row r="27" spans="1:11" ht="14.25">
      <c r="A27" s="42" t="s">
        <v>27</v>
      </c>
      <c r="B27" s="42"/>
      <c r="C27" s="42"/>
      <c r="D27" s="42"/>
      <c r="E27" s="51">
        <f>+E22+E25</f>
        <v>-1427</v>
      </c>
      <c r="F27" s="51"/>
      <c r="G27" s="51">
        <f>+G22+G25</f>
        <v>-1252</v>
      </c>
      <c r="H27" s="51"/>
      <c r="I27" s="51">
        <f>+I22+I25</f>
        <v>-1427</v>
      </c>
      <c r="J27" s="51"/>
      <c r="K27" s="51">
        <f>+K22+K25</f>
        <v>-1252</v>
      </c>
    </row>
    <row r="28" spans="1:11" ht="14.25">
      <c r="A28" s="42" t="s">
        <v>30</v>
      </c>
      <c r="B28" s="42"/>
      <c r="C28" s="42"/>
      <c r="D28" s="42"/>
      <c r="E28" s="54"/>
      <c r="F28" s="54"/>
      <c r="G28" s="54"/>
      <c r="H28" s="54"/>
      <c r="I28" s="54"/>
      <c r="J28" s="54"/>
      <c r="K28" s="54"/>
    </row>
    <row r="29" spans="1:11" ht="14.25">
      <c r="A29" s="42"/>
      <c r="B29" s="42"/>
      <c r="C29" s="42"/>
      <c r="D29" s="42"/>
      <c r="E29" s="54"/>
      <c r="F29" s="54"/>
      <c r="G29" s="54"/>
      <c r="H29" s="54"/>
      <c r="I29" s="54"/>
      <c r="J29" s="54"/>
      <c r="K29" s="54"/>
    </row>
    <row r="30" spans="1:11" ht="14.25">
      <c r="A30" s="42" t="s">
        <v>31</v>
      </c>
      <c r="B30" s="42"/>
      <c r="C30" s="42"/>
      <c r="D30" s="42"/>
      <c r="E30" s="52">
        <v>0</v>
      </c>
      <c r="F30" s="54"/>
      <c r="G30" s="53">
        <v>0</v>
      </c>
      <c r="H30" s="54"/>
      <c r="I30" s="52">
        <f>+E30</f>
        <v>0</v>
      </c>
      <c r="J30" s="54"/>
      <c r="K30" s="52">
        <f>+G30</f>
        <v>0</v>
      </c>
    </row>
    <row r="31" spans="1:11" ht="14.25">
      <c r="A31" s="42"/>
      <c r="B31" s="42"/>
      <c r="C31" s="42"/>
      <c r="D31" s="42"/>
      <c r="E31" s="54"/>
      <c r="F31" s="54"/>
      <c r="G31" s="54"/>
      <c r="H31" s="54"/>
      <c r="I31" s="54"/>
      <c r="J31" s="54"/>
      <c r="K31" s="54"/>
    </row>
    <row r="32" spans="1:11" ht="15" thickBot="1">
      <c r="A32" s="42" t="s">
        <v>45</v>
      </c>
      <c r="B32" s="42"/>
      <c r="C32" s="42"/>
      <c r="D32" s="42"/>
      <c r="E32" s="55">
        <f>+E30+E27</f>
        <v>-1427</v>
      </c>
      <c r="F32" s="56"/>
      <c r="G32" s="55">
        <f>+G30+G27</f>
        <v>-1252</v>
      </c>
      <c r="H32" s="56"/>
      <c r="I32" s="55">
        <f>+I30+I27</f>
        <v>-1427</v>
      </c>
      <c r="J32" s="56"/>
      <c r="K32" s="55">
        <f>+K30+K27</f>
        <v>-1252</v>
      </c>
    </row>
    <row r="33" spans="1:11" ht="15" thickTop="1">
      <c r="A33" s="42"/>
      <c r="B33" s="42"/>
      <c r="C33" s="42"/>
      <c r="D33" s="42"/>
      <c r="E33" s="54"/>
      <c r="F33" s="57"/>
      <c r="G33" s="54"/>
      <c r="H33" s="57"/>
      <c r="I33" s="54"/>
      <c r="J33" s="57"/>
      <c r="K33" s="54"/>
    </row>
    <row r="34" spans="1:11" ht="14.25">
      <c r="A34" s="42"/>
      <c r="B34" s="42"/>
      <c r="C34" s="42"/>
      <c r="D34" s="42"/>
      <c r="E34" s="54"/>
      <c r="F34" s="54"/>
      <c r="G34" s="54"/>
      <c r="H34" s="54"/>
      <c r="I34" s="54"/>
      <c r="J34" s="54"/>
      <c r="K34" s="54"/>
    </row>
    <row r="35" spans="1:11" ht="14.25">
      <c r="A35" s="42" t="s">
        <v>32</v>
      </c>
      <c r="B35" s="42"/>
      <c r="C35" s="42"/>
      <c r="D35" s="42"/>
      <c r="E35" s="54" t="s">
        <v>15</v>
      </c>
      <c r="F35" s="54"/>
      <c r="G35" s="54"/>
      <c r="H35" s="54"/>
      <c r="I35" s="54" t="s">
        <v>15</v>
      </c>
      <c r="J35" s="54"/>
      <c r="K35" s="54"/>
    </row>
    <row r="36" spans="1:11" ht="14.25">
      <c r="A36" s="42" t="s">
        <v>33</v>
      </c>
      <c r="B36" s="42"/>
      <c r="C36" s="42"/>
      <c r="D36" s="42"/>
      <c r="E36" s="67">
        <f>+notes!F181</f>
        <v>-5.255017492174553</v>
      </c>
      <c r="F36" s="51"/>
      <c r="G36" s="67">
        <f>+notes!H181</f>
        <v>-6.260313015650783</v>
      </c>
      <c r="H36" s="51"/>
      <c r="I36" s="67">
        <f>+notes!J181</f>
        <v>-5.255017492174553</v>
      </c>
      <c r="J36" s="51"/>
      <c r="K36" s="67">
        <f>+notes!L181</f>
        <v>-6.260313015650783</v>
      </c>
    </row>
    <row r="37" spans="1:11" ht="14.25">
      <c r="A37" s="42" t="s">
        <v>34</v>
      </c>
      <c r="B37" s="42"/>
      <c r="C37" s="42"/>
      <c r="D37" s="42"/>
      <c r="E37" s="77" t="s">
        <v>188</v>
      </c>
      <c r="F37" s="44"/>
      <c r="G37" s="77" t="s">
        <v>188</v>
      </c>
      <c r="H37" s="44"/>
      <c r="I37" s="77" t="s">
        <v>188</v>
      </c>
      <c r="J37" s="44"/>
      <c r="K37" s="77" t="s">
        <v>188</v>
      </c>
    </row>
    <row r="38" spans="1:11" ht="14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4.25">
      <c r="A40" s="42" t="s">
        <v>165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2" spans="1:4" ht="12.75">
      <c r="A42" s="10" t="s">
        <v>135</v>
      </c>
      <c r="B42" s="10"/>
      <c r="C42" s="10"/>
      <c r="D42" s="10"/>
    </row>
    <row r="43" spans="1:4" ht="12.75">
      <c r="A43" s="10" t="s">
        <v>215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A2" sqref="A2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8"/>
    </row>
    <row r="2" spans="1:4" ht="15">
      <c r="A2" s="11" t="s">
        <v>216</v>
      </c>
      <c r="B2" s="4"/>
      <c r="C2" s="4"/>
      <c r="D2" s="4"/>
    </row>
    <row r="3" spans="1:4" ht="15.75">
      <c r="A3" s="3" t="s">
        <v>119</v>
      </c>
      <c r="B3" s="3"/>
      <c r="C3" s="3"/>
      <c r="D3" s="3"/>
    </row>
    <row r="6" spans="5:13" ht="15">
      <c r="E6" s="83" t="s">
        <v>38</v>
      </c>
      <c r="F6" s="83"/>
      <c r="G6" s="83"/>
      <c r="H6" s="83"/>
      <c r="I6" s="83"/>
      <c r="J6" s="11"/>
      <c r="K6" s="69" t="s">
        <v>39</v>
      </c>
      <c r="L6" s="70"/>
      <c r="M6" s="70"/>
    </row>
    <row r="8" spans="5:13" ht="12.75">
      <c r="E8" s="6"/>
      <c r="F8" s="6"/>
      <c r="G8" s="6"/>
      <c r="H8" s="6"/>
      <c r="I8" s="6" t="s">
        <v>40</v>
      </c>
      <c r="J8" s="6"/>
      <c r="K8" s="6" t="s">
        <v>15</v>
      </c>
      <c r="L8" s="6"/>
      <c r="M8" s="6"/>
    </row>
    <row r="9" spans="5:13" ht="12.75">
      <c r="E9" s="6" t="s">
        <v>35</v>
      </c>
      <c r="F9" s="6"/>
      <c r="G9" s="6" t="s">
        <v>35</v>
      </c>
      <c r="H9" s="6"/>
      <c r="I9" s="6" t="s">
        <v>41</v>
      </c>
      <c r="J9" s="6"/>
      <c r="K9" s="6" t="s">
        <v>42</v>
      </c>
      <c r="L9" s="6"/>
      <c r="M9" s="6"/>
    </row>
    <row r="10" spans="5:13" ht="12.75">
      <c r="E10" s="6" t="s">
        <v>36</v>
      </c>
      <c r="F10" s="6"/>
      <c r="G10" s="6" t="s">
        <v>37</v>
      </c>
      <c r="H10" s="6"/>
      <c r="I10" s="6" t="s">
        <v>166</v>
      </c>
      <c r="J10" s="6"/>
      <c r="K10" s="6" t="s">
        <v>43</v>
      </c>
      <c r="L10" s="6"/>
      <c r="M10" s="6" t="s">
        <v>44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">
      <c r="A13" s="11" t="s">
        <v>217</v>
      </c>
      <c r="B13" s="11"/>
      <c r="C13" s="11"/>
      <c r="D13" s="11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14" t="s">
        <v>218</v>
      </c>
      <c r="B14" s="14"/>
      <c r="C14" s="14"/>
      <c r="D14" s="14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4.25">
      <c r="A15" s="4"/>
      <c r="B15" s="4"/>
      <c r="C15" s="4"/>
      <c r="D15" s="4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4.25">
      <c r="A16" s="4" t="s">
        <v>219</v>
      </c>
      <c r="B16" s="4"/>
      <c r="C16" s="4"/>
      <c r="D16" s="4"/>
      <c r="E16" s="40">
        <v>27155</v>
      </c>
      <c r="F16" s="40"/>
      <c r="G16" s="40">
        <v>8207</v>
      </c>
      <c r="H16" s="29"/>
      <c r="I16" s="29">
        <v>0</v>
      </c>
      <c r="J16" s="29"/>
      <c r="K16" s="40">
        <v>-22277</v>
      </c>
      <c r="L16" s="40"/>
      <c r="M16" s="40">
        <f>SUM(E16:K16)</f>
        <v>13085</v>
      </c>
    </row>
    <row r="17" spans="1:13" ht="14.25">
      <c r="A17" s="4"/>
      <c r="B17" s="4"/>
      <c r="C17" s="4"/>
      <c r="D17" s="4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4.25">
      <c r="A18" s="4" t="s">
        <v>207</v>
      </c>
      <c r="B18" s="4"/>
      <c r="C18" s="4"/>
      <c r="D18" s="4"/>
      <c r="E18" s="29">
        <v>0</v>
      </c>
      <c r="F18" s="29"/>
      <c r="G18" s="29">
        <v>0</v>
      </c>
      <c r="H18" s="29"/>
      <c r="I18" s="29">
        <v>0</v>
      </c>
      <c r="J18" s="29"/>
      <c r="K18" s="40">
        <f>+'P&amp;L'!I32</f>
        <v>-1427</v>
      </c>
      <c r="L18" s="29"/>
      <c r="M18" s="40">
        <f>SUM(E18:K18)</f>
        <v>-1427</v>
      </c>
    </row>
    <row r="19" spans="1:13" ht="14.25">
      <c r="A19" s="4"/>
      <c r="B19" s="4"/>
      <c r="C19" s="4"/>
      <c r="D19" s="4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4.25">
      <c r="A20" s="4" t="s">
        <v>220</v>
      </c>
      <c r="B20" s="4"/>
      <c r="C20" s="4"/>
      <c r="D20" s="4"/>
      <c r="E20" s="58">
        <f>SUM(E16:E19)</f>
        <v>27155</v>
      </c>
      <c r="F20" s="40"/>
      <c r="G20" s="58">
        <f>SUM(G16:G19)</f>
        <v>8207</v>
      </c>
      <c r="H20" s="29"/>
      <c r="I20" s="58">
        <f>SUM(I16:I19)</f>
        <v>0</v>
      </c>
      <c r="J20" s="29"/>
      <c r="K20" s="58">
        <f>SUM(K16:K19)</f>
        <v>-23704</v>
      </c>
      <c r="L20" s="40"/>
      <c r="M20" s="58">
        <f>SUM(M16:M19)</f>
        <v>11658</v>
      </c>
    </row>
    <row r="21" spans="1:13" ht="14.25">
      <c r="A21" s="4"/>
      <c r="B21" s="4"/>
      <c r="C21" s="4"/>
      <c r="D21" s="4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4.25">
      <c r="A22" s="4"/>
      <c r="B22" s="4"/>
      <c r="C22" s="4"/>
      <c r="D22" s="4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11" t="s">
        <v>205</v>
      </c>
      <c r="B23" s="11"/>
      <c r="C23" s="11"/>
      <c r="D23" s="11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14" t="s">
        <v>206</v>
      </c>
      <c r="B24" s="14"/>
      <c r="C24" s="14"/>
      <c r="D24" s="14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4.25">
      <c r="A25" s="4"/>
      <c r="B25" s="4"/>
      <c r="C25" s="4"/>
      <c r="D25" s="4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4.25">
      <c r="A26" s="4" t="s">
        <v>169</v>
      </c>
      <c r="B26" s="4"/>
      <c r="C26" s="4"/>
      <c r="D26" s="4"/>
      <c r="E26" s="40">
        <v>19999</v>
      </c>
      <c r="F26" s="40"/>
      <c r="G26" s="40">
        <v>6460</v>
      </c>
      <c r="H26" s="29"/>
      <c r="I26" s="29">
        <v>0</v>
      </c>
      <c r="J26" s="29"/>
      <c r="K26" s="40">
        <v>-11906</v>
      </c>
      <c r="L26" s="40"/>
      <c r="M26" s="40">
        <f>SUM(E26:K26)</f>
        <v>14553</v>
      </c>
    </row>
    <row r="27" spans="1:13" ht="14.25">
      <c r="A27" s="4"/>
      <c r="B27" s="4"/>
      <c r="C27" s="4"/>
      <c r="D27" s="4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4.25">
      <c r="A28" s="4" t="s">
        <v>177</v>
      </c>
      <c r="B28" s="4"/>
      <c r="C28" s="4"/>
      <c r="D28" s="4"/>
      <c r="E28" s="29">
        <v>7156</v>
      </c>
      <c r="F28" s="29"/>
      <c r="G28" s="29">
        <v>1747</v>
      </c>
      <c r="H28" s="29"/>
      <c r="I28" s="29">
        <v>0</v>
      </c>
      <c r="J28" s="29"/>
      <c r="K28" s="29">
        <v>0</v>
      </c>
      <c r="L28" s="29"/>
      <c r="M28" s="40">
        <f>SUM(E28:K28)</f>
        <v>8903</v>
      </c>
    </row>
    <row r="29" spans="1:13" ht="14.25">
      <c r="A29" s="4"/>
      <c r="B29" s="4"/>
      <c r="C29" s="4"/>
      <c r="D29" s="4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4.25">
      <c r="A30" s="4" t="s">
        <v>207</v>
      </c>
      <c r="B30" s="4"/>
      <c r="C30" s="4"/>
      <c r="D30" s="4"/>
      <c r="E30" s="29">
        <v>0</v>
      </c>
      <c r="F30" s="29"/>
      <c r="G30" s="29">
        <v>0</v>
      </c>
      <c r="H30" s="29"/>
      <c r="I30" s="29">
        <v>0</v>
      </c>
      <c r="J30" s="29"/>
      <c r="K30" s="40">
        <v>-10371</v>
      </c>
      <c r="L30" s="29"/>
      <c r="M30" s="40">
        <f>SUM(E30:K30)</f>
        <v>-10371</v>
      </c>
    </row>
    <row r="31" spans="1:13" ht="14.25">
      <c r="A31" s="4"/>
      <c r="B31" s="4"/>
      <c r="C31" s="4"/>
      <c r="D31" s="4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4.25">
      <c r="A32" s="4" t="s">
        <v>208</v>
      </c>
      <c r="B32" s="4"/>
      <c r="C32" s="4"/>
      <c r="D32" s="4"/>
      <c r="E32" s="58">
        <f>SUM(E26:E31)</f>
        <v>27155</v>
      </c>
      <c r="F32" s="40"/>
      <c r="G32" s="58">
        <f>SUM(G26:G31)</f>
        <v>8207</v>
      </c>
      <c r="H32" s="29"/>
      <c r="I32" s="58">
        <f>SUM(I26:I31)</f>
        <v>0</v>
      </c>
      <c r="J32" s="29"/>
      <c r="K32" s="58">
        <f>SUM(K26:K31)</f>
        <v>-22277</v>
      </c>
      <c r="L32" s="40"/>
      <c r="M32" s="58">
        <f>SUM(M26:M31)</f>
        <v>13085</v>
      </c>
    </row>
    <row r="33" spans="1:13" ht="14.25">
      <c r="A33" s="4"/>
      <c r="B33" s="4"/>
      <c r="C33" s="4"/>
      <c r="D33" s="4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4.25">
      <c r="A34" s="4"/>
      <c r="B34" s="4"/>
      <c r="C34" s="4"/>
      <c r="D34" s="4"/>
      <c r="E34" s="29"/>
      <c r="F34" s="29"/>
      <c r="G34" s="29"/>
      <c r="H34" s="29"/>
      <c r="I34" s="29"/>
      <c r="J34" s="29"/>
      <c r="K34" s="29"/>
      <c r="L34" s="29"/>
      <c r="M34" s="29"/>
    </row>
    <row r="35" spans="1:4" ht="14.25">
      <c r="A35" s="15" t="s">
        <v>46</v>
      </c>
      <c r="B35" s="15"/>
      <c r="C35" s="15"/>
      <c r="D35" s="15"/>
    </row>
    <row r="36" spans="1:4" ht="14.25">
      <c r="A36" s="15" t="s">
        <v>221</v>
      </c>
      <c r="B36" s="15"/>
      <c r="C36" s="15"/>
      <c r="D36" s="15"/>
    </row>
  </sheetData>
  <mergeCells count="1">
    <mergeCell ref="E6:I6"/>
  </mergeCells>
  <printOptions/>
  <pageMargins left="0.75" right="0.75" top="1" bottom="1" header="0.5" footer="0.5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8"/>
    </row>
    <row r="2" spans="1:3" ht="14.25">
      <c r="A2" s="4" t="s">
        <v>1</v>
      </c>
      <c r="B2" s="4"/>
      <c r="C2" s="4"/>
    </row>
    <row r="3" spans="1:3" ht="15">
      <c r="A3" s="11" t="s">
        <v>216</v>
      </c>
      <c r="B3" s="4"/>
      <c r="C3" s="4"/>
    </row>
    <row r="4" spans="1:3" ht="15.75">
      <c r="A4" s="3" t="s">
        <v>120</v>
      </c>
      <c r="B4" s="2"/>
      <c r="C4" s="2"/>
    </row>
    <row r="5" spans="1:3" ht="15.75">
      <c r="A5" s="2" t="s">
        <v>15</v>
      </c>
      <c r="B5" s="2"/>
      <c r="C5" s="2"/>
    </row>
    <row r="6" spans="8:10" ht="15">
      <c r="H6" s="12" t="s">
        <v>222</v>
      </c>
      <c r="J6" s="12" t="s">
        <v>222</v>
      </c>
    </row>
    <row r="7" spans="1:10" ht="15">
      <c r="A7" s="4"/>
      <c r="B7" s="4"/>
      <c r="C7" s="4"/>
      <c r="D7" s="4"/>
      <c r="H7" s="18" t="s">
        <v>121</v>
      </c>
      <c r="J7" s="18" t="s">
        <v>121</v>
      </c>
    </row>
    <row r="8" spans="1:10" ht="15">
      <c r="A8" s="4"/>
      <c r="B8" s="4"/>
      <c r="C8" s="4"/>
      <c r="D8" s="4"/>
      <c r="H8" s="26" t="s">
        <v>212</v>
      </c>
      <c r="J8" s="26" t="s">
        <v>214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145</v>
      </c>
      <c r="G10" s="28"/>
    </row>
    <row r="11" spans="1:10" ht="12.75">
      <c r="A11" s="13" t="s">
        <v>47</v>
      </c>
      <c r="H11" s="60">
        <f>+'P&amp;L'!I22</f>
        <v>-1425</v>
      </c>
      <c r="J11" s="60">
        <f>+'P&amp;L'!K22</f>
        <v>-1252</v>
      </c>
    </row>
    <row r="12" spans="1:10" ht="12.75">
      <c r="A12" t="s">
        <v>146</v>
      </c>
      <c r="H12" s="60"/>
      <c r="J12" s="60"/>
    </row>
    <row r="13" spans="2:10" ht="12.75">
      <c r="B13" t="s">
        <v>147</v>
      </c>
      <c r="H13" s="60">
        <v>2</v>
      </c>
      <c r="J13" s="60">
        <v>2</v>
      </c>
    </row>
    <row r="14" spans="2:10" ht="12.75">
      <c r="B14" t="s">
        <v>148</v>
      </c>
      <c r="H14" s="60">
        <v>401</v>
      </c>
      <c r="J14" s="60">
        <v>354</v>
      </c>
    </row>
    <row r="15" spans="2:10" ht="12.75">
      <c r="B15" t="s">
        <v>134</v>
      </c>
      <c r="H15" s="60">
        <v>15</v>
      </c>
      <c r="J15" s="60">
        <v>21</v>
      </c>
    </row>
    <row r="16" spans="2:10" ht="12.75">
      <c r="B16" t="s">
        <v>149</v>
      </c>
      <c r="H16" s="60">
        <v>193</v>
      </c>
      <c r="J16" s="60">
        <v>174</v>
      </c>
    </row>
    <row r="17" spans="2:10" ht="12.75">
      <c r="B17" t="s">
        <v>167</v>
      </c>
      <c r="H17" s="61">
        <v>-1</v>
      </c>
      <c r="J17" s="61">
        <v>-1</v>
      </c>
    </row>
    <row r="18" spans="1:10" ht="12.75">
      <c r="A18" s="13" t="s">
        <v>48</v>
      </c>
      <c r="H18" s="60">
        <f>SUM(H11:H17)</f>
        <v>-815</v>
      </c>
      <c r="J18" s="60">
        <f>SUM(J11:J17)</f>
        <v>-702</v>
      </c>
    </row>
    <row r="19" spans="1:10" ht="12.75">
      <c r="A19" s="16" t="s">
        <v>203</v>
      </c>
      <c r="H19" s="60">
        <v>636</v>
      </c>
      <c r="J19" s="60">
        <v>683</v>
      </c>
    </row>
    <row r="20" spans="1:10" ht="12.75">
      <c r="A20" t="s">
        <v>159</v>
      </c>
      <c r="H20" s="60">
        <v>1272</v>
      </c>
      <c r="J20" s="60">
        <v>643</v>
      </c>
    </row>
    <row r="21" spans="1:10" ht="12.75">
      <c r="A21" t="s">
        <v>262</v>
      </c>
      <c r="H21" s="60">
        <v>-453</v>
      </c>
      <c r="J21" s="60">
        <v>25</v>
      </c>
    </row>
    <row r="22" spans="1:10" ht="12.75">
      <c r="A22" t="s">
        <v>160</v>
      </c>
      <c r="H22" s="60">
        <v>-278</v>
      </c>
      <c r="J22" s="60">
        <v>-127</v>
      </c>
    </row>
    <row r="23" spans="1:10" ht="12.75">
      <c r="A23" t="s">
        <v>263</v>
      </c>
      <c r="H23" s="60">
        <v>-200</v>
      </c>
      <c r="J23" s="60">
        <v>-284</v>
      </c>
    </row>
    <row r="24" spans="1:10" ht="12.75">
      <c r="A24" t="s">
        <v>264</v>
      </c>
      <c r="H24" s="61">
        <v>28</v>
      </c>
      <c r="J24" s="61">
        <v>45</v>
      </c>
    </row>
    <row r="25" spans="1:10" ht="12.75">
      <c r="A25" s="13" t="s">
        <v>265</v>
      </c>
      <c r="H25" s="60">
        <f>SUM(H18:H24)</f>
        <v>190</v>
      </c>
      <c r="J25" s="60">
        <f>SUM(J18:J24)</f>
        <v>283</v>
      </c>
    </row>
    <row r="26" spans="1:10" ht="12.75">
      <c r="A26" t="s">
        <v>50</v>
      </c>
      <c r="H26" s="61">
        <v>-97</v>
      </c>
      <c r="J26" s="61">
        <v>-149</v>
      </c>
    </row>
    <row r="27" spans="1:10" ht="12.75">
      <c r="A27" s="13" t="s">
        <v>266</v>
      </c>
      <c r="H27" s="60">
        <f>SUM(H25:H26)</f>
        <v>93</v>
      </c>
      <c r="J27" s="60">
        <f>SUM(J25:J26)</f>
        <v>134</v>
      </c>
    </row>
    <row r="28" spans="8:10" ht="12.75">
      <c r="H28" s="60"/>
      <c r="J28" s="60"/>
    </row>
    <row r="29" spans="1:10" ht="12.75">
      <c r="A29" s="13" t="s">
        <v>150</v>
      </c>
      <c r="H29" s="60"/>
      <c r="J29" s="60"/>
    </row>
    <row r="30" spans="1:10" ht="12.75">
      <c r="A30" t="s">
        <v>151</v>
      </c>
      <c r="H30" s="62">
        <v>-2</v>
      </c>
      <c r="J30" s="62">
        <v>-13</v>
      </c>
    </row>
    <row r="31" spans="1:10" ht="12.75">
      <c r="A31" t="s">
        <v>49</v>
      </c>
      <c r="H31" s="64">
        <v>1</v>
      </c>
      <c r="J31" s="64">
        <v>1</v>
      </c>
    </row>
    <row r="32" spans="1:10" ht="12.75">
      <c r="A32" s="13" t="s">
        <v>268</v>
      </c>
      <c r="H32" s="60">
        <f>SUM(H30:H31)</f>
        <v>-1</v>
      </c>
      <c r="J32" s="60">
        <f>SUM(J30:J31)</f>
        <v>-12</v>
      </c>
    </row>
    <row r="33" spans="8:10" ht="12.75">
      <c r="H33" s="60"/>
      <c r="J33" s="60"/>
    </row>
    <row r="34" spans="1:10" ht="12.75">
      <c r="A34" s="13" t="s">
        <v>152</v>
      </c>
      <c r="H34" s="60"/>
      <c r="J34" s="60"/>
    </row>
    <row r="35" spans="1:10" ht="12.75">
      <c r="A35" t="s">
        <v>153</v>
      </c>
      <c r="H35" s="62">
        <v>0</v>
      </c>
      <c r="J35" s="62">
        <v>1400</v>
      </c>
    </row>
    <row r="36" spans="1:10" ht="12.75">
      <c r="A36" t="s">
        <v>267</v>
      </c>
      <c r="H36" s="63">
        <v>78</v>
      </c>
      <c r="J36" s="63">
        <v>-339</v>
      </c>
    </row>
    <row r="37" spans="1:10" ht="12.75">
      <c r="A37" t="s">
        <v>154</v>
      </c>
      <c r="H37" s="63">
        <v>0</v>
      </c>
      <c r="J37" s="63">
        <v>-1148</v>
      </c>
    </row>
    <row r="38" spans="1:10" ht="12.75">
      <c r="A38" t="s">
        <v>199</v>
      </c>
      <c r="H38" s="63">
        <v>-34</v>
      </c>
      <c r="J38" s="63">
        <v>0</v>
      </c>
    </row>
    <row r="39" spans="1:10" ht="12.75">
      <c r="A39" t="s">
        <v>155</v>
      </c>
      <c r="H39" s="63">
        <v>-74</v>
      </c>
      <c r="J39" s="63">
        <v>-88</v>
      </c>
    </row>
    <row r="40" spans="1:10" ht="12.75">
      <c r="A40" t="s">
        <v>156</v>
      </c>
      <c r="H40" s="63">
        <v>-6</v>
      </c>
      <c r="J40" s="63">
        <v>-5</v>
      </c>
    </row>
    <row r="41" spans="1:10" ht="12.75">
      <c r="A41" t="s">
        <v>50</v>
      </c>
      <c r="H41" s="64">
        <v>-96</v>
      </c>
      <c r="J41" s="64">
        <v>-25</v>
      </c>
    </row>
    <row r="42" spans="1:10" ht="12.75">
      <c r="A42" s="13" t="s">
        <v>269</v>
      </c>
      <c r="H42" s="60">
        <f>SUM(H35:H41)</f>
        <v>-132</v>
      </c>
      <c r="J42" s="60">
        <f>SUM(J35:J41)</f>
        <v>-205</v>
      </c>
    </row>
    <row r="43" spans="8:10" ht="12.75">
      <c r="H43" s="61"/>
      <c r="J43" s="61"/>
    </row>
    <row r="44" spans="1:10" ht="12.75">
      <c r="A44" s="13" t="s">
        <v>197</v>
      </c>
      <c r="H44" s="60">
        <f>+H42+H32+H27</f>
        <v>-40</v>
      </c>
      <c r="J44" s="60">
        <f>+J42+J32+J27</f>
        <v>-83</v>
      </c>
    </row>
    <row r="45" spans="1:10" ht="12.75">
      <c r="A45" s="13"/>
      <c r="H45" s="60"/>
      <c r="J45" s="60"/>
    </row>
    <row r="46" spans="1:10" ht="12.75">
      <c r="A46" s="13" t="s">
        <v>196</v>
      </c>
      <c r="H46" s="60">
        <v>318</v>
      </c>
      <c r="J46" s="60">
        <v>-828</v>
      </c>
    </row>
    <row r="47" spans="1:10" ht="12.75">
      <c r="A47" s="13"/>
      <c r="H47" s="60"/>
      <c r="J47" s="60"/>
    </row>
    <row r="48" spans="1:10" ht="13.5" thickBot="1">
      <c r="A48" s="13" t="s">
        <v>224</v>
      </c>
      <c r="H48" s="65">
        <f>SUM(H44:H47)</f>
        <v>278</v>
      </c>
      <c r="J48" s="65">
        <f>SUM(J44:J47)</f>
        <v>-911</v>
      </c>
    </row>
    <row r="49" spans="8:10" ht="13.5" thickTop="1">
      <c r="H49" s="60"/>
      <c r="J49" s="60"/>
    </row>
    <row r="50" spans="1:10" ht="12.75">
      <c r="A50" s="13" t="s">
        <v>157</v>
      </c>
      <c r="H50" s="60"/>
      <c r="J50" s="60"/>
    </row>
    <row r="51" spans="8:10" ht="12.75">
      <c r="H51" s="60"/>
      <c r="J51" s="60"/>
    </row>
    <row r="52" spans="2:10" ht="12.75">
      <c r="B52" t="s">
        <v>175</v>
      </c>
      <c r="H52" s="60">
        <f>+'BS'!D19</f>
        <v>163</v>
      </c>
      <c r="J52" s="60">
        <v>307</v>
      </c>
    </row>
    <row r="53" spans="2:10" ht="12.75">
      <c r="B53" t="s">
        <v>11</v>
      </c>
      <c r="H53" s="60">
        <f>+'BS'!D20</f>
        <v>258</v>
      </c>
      <c r="J53" s="60">
        <v>374</v>
      </c>
    </row>
    <row r="54" spans="2:10" ht="12.75">
      <c r="B54" t="s">
        <v>51</v>
      </c>
      <c r="H54" s="61">
        <v>0</v>
      </c>
      <c r="J54" s="61">
        <v>-1325</v>
      </c>
    </row>
    <row r="55" spans="8:10" ht="12.75">
      <c r="H55" s="78">
        <f>SUM(H52:H54)</f>
        <v>421</v>
      </c>
      <c r="I55" s="79"/>
      <c r="J55" s="78">
        <f>SUM(J52:J54)</f>
        <v>-644</v>
      </c>
    </row>
    <row r="56" spans="2:10" ht="12.75">
      <c r="B56" t="s">
        <v>223</v>
      </c>
      <c r="H56" s="60">
        <v>-143</v>
      </c>
      <c r="J56" s="60">
        <v>-267</v>
      </c>
    </row>
    <row r="57" spans="5:10" ht="15" thickBot="1">
      <c r="E57" s="7"/>
      <c r="H57" s="65">
        <f>SUM(H55:H56)</f>
        <v>278</v>
      </c>
      <c r="J57" s="65">
        <f>SUM(J55:J56)</f>
        <v>-911</v>
      </c>
    </row>
    <row r="58" spans="5:8" ht="15" thickTop="1">
      <c r="E58" s="7"/>
      <c r="H58" s="59"/>
    </row>
    <row r="59" spans="5:10" ht="12.75">
      <c r="E59" s="5"/>
      <c r="H59" s="60"/>
      <c r="J59" s="60"/>
    </row>
  </sheetData>
  <printOptions/>
  <pageMargins left="0.75" right="0.75" top="0.55" bottom="0.63" header="0.5" footer="0.5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3"/>
  <sheetViews>
    <sheetView tabSelected="1" workbookViewId="0" topLeftCell="A175">
      <selection activeCell="C192" sqref="C192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3" width="1.7109375" style="0" customWidth="1"/>
    <col min="14" max="14" width="0.85546875" style="0" customWidth="1"/>
    <col min="15" max="15" width="2.7109375" style="0" customWidth="1"/>
  </cols>
  <sheetData>
    <row r="1" spans="1:14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68"/>
    </row>
    <row r="3" spans="1:12" ht="15">
      <c r="A3" s="20" t="s">
        <v>225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1" t="s">
        <v>53</v>
      </c>
      <c r="B7" s="11" t="s">
        <v>54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 t="s">
        <v>246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 t="s">
        <v>247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 t="s">
        <v>248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 t="s">
        <v>249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 t="s">
        <v>270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 t="s">
        <v>271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 t="s">
        <v>226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21" t="s">
        <v>55</v>
      </c>
      <c r="B18" s="11" t="s">
        <v>56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22" t="s">
        <v>138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>
      <c r="A20" s="4"/>
      <c r="B20" s="22" t="s">
        <v>57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21" t="s">
        <v>58</v>
      </c>
      <c r="B23" s="11" t="s">
        <v>59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22" t="s">
        <v>60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/>
      <c r="B25" s="4" t="s">
        <v>123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21" t="s">
        <v>61</v>
      </c>
      <c r="B28" s="11" t="s">
        <v>163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21"/>
      <c r="B29" s="4" t="s">
        <v>227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4"/>
      <c r="B30" s="4" t="s">
        <v>228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21" t="s">
        <v>62</v>
      </c>
      <c r="B33" s="11" t="s">
        <v>63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4"/>
      <c r="B34" s="4" t="s">
        <v>250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25">
      <c r="A35" s="4"/>
      <c r="B35" s="4" t="s">
        <v>251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22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75" t="s">
        <v>64</v>
      </c>
      <c r="B38" s="71" t="s">
        <v>65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>
      <c r="A39" s="4"/>
      <c r="B39" s="22" t="s">
        <v>252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>
      <c r="A40" s="4"/>
      <c r="B40" s="22" t="s">
        <v>253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23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21" t="s">
        <v>66</v>
      </c>
      <c r="B43" s="11" t="s">
        <v>67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22" t="s">
        <v>122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4.25">
      <c r="A45" s="4"/>
      <c r="B45" s="4" t="s">
        <v>15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21" t="s">
        <v>68</v>
      </c>
      <c r="B47" s="11" t="s">
        <v>69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22" t="s">
        <v>172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4.25">
      <c r="A49" s="4"/>
      <c r="B49" s="4" t="s">
        <v>254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4" t="s">
        <v>255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 t="s">
        <v>256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21" t="s">
        <v>70</v>
      </c>
      <c r="B54" s="11" t="s">
        <v>71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>
      <c r="A55" s="4"/>
      <c r="B55" s="4" t="s">
        <v>139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>
      <c r="A56" s="4"/>
      <c r="B56" s="4" t="s">
        <v>140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21" t="s">
        <v>72</v>
      </c>
      <c r="B59" s="11" t="s">
        <v>73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25">
      <c r="A60" s="4"/>
      <c r="B60" s="22" t="s">
        <v>141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4.25">
      <c r="A61" s="4"/>
      <c r="B61" s="22" t="s">
        <v>257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.25">
      <c r="A62" s="4"/>
      <c r="B62" s="4" t="s">
        <v>258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21" t="s">
        <v>74</v>
      </c>
      <c r="B65" s="11" t="s">
        <v>75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>
      <c r="A66" s="4"/>
      <c r="B66" s="22" t="s">
        <v>170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.25">
      <c r="A67" s="4"/>
      <c r="B67" s="22" t="s">
        <v>171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75" t="s">
        <v>76</v>
      </c>
      <c r="B70" s="11" t="s">
        <v>77</v>
      </c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4.25">
      <c r="A71" s="4"/>
      <c r="B71" s="22" t="s">
        <v>240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4.25">
      <c r="A72" s="4"/>
      <c r="B72" s="4" t="s">
        <v>187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75" t="s">
        <v>78</v>
      </c>
      <c r="B75" s="11" t="s">
        <v>79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4.25">
      <c r="A76" s="76"/>
      <c r="B76" s="4" t="s">
        <v>244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4.25">
      <c r="A77" s="76"/>
      <c r="B77" s="22" t="s">
        <v>245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4.25">
      <c r="A78" s="76"/>
      <c r="B78" s="22" t="s">
        <v>260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4.25">
      <c r="A79" s="76"/>
      <c r="B79" s="4" t="s">
        <v>241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4.25">
      <c r="A80" s="7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4.25">
      <c r="A81" s="7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75" t="s">
        <v>80</v>
      </c>
      <c r="B82" s="11" t="s">
        <v>174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4.25">
      <c r="A83" s="4"/>
      <c r="B83" s="4" t="s">
        <v>261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4.25">
      <c r="A84" s="4"/>
      <c r="B84" s="22" t="s">
        <v>243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4.25">
      <c r="A85" s="4"/>
      <c r="B85" s="4" t="s">
        <v>209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4.25">
      <c r="A86" s="4"/>
      <c r="B86" s="4" t="s">
        <v>242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21" t="s">
        <v>81</v>
      </c>
      <c r="B89" s="11" t="s">
        <v>82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4.25">
      <c r="A90" s="4"/>
      <c r="B90" s="22" t="s">
        <v>162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4.25">
      <c r="A91" s="4"/>
      <c r="B91" s="23" t="s">
        <v>200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4.25">
      <c r="A92" s="4"/>
      <c r="B92" s="22" t="s">
        <v>202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4.25">
      <c r="A93" s="4"/>
      <c r="B93" s="22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4.25">
      <c r="A94" s="4"/>
      <c r="B94" s="22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21" t="s">
        <v>83</v>
      </c>
      <c r="B95" s="11" t="s">
        <v>84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4.25">
      <c r="A96" s="4"/>
      <c r="B96" s="22" t="s">
        <v>85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4.25">
      <c r="A97" s="4"/>
      <c r="B97" s="22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4.25">
      <c r="A98" s="4"/>
      <c r="B98" s="22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21" t="s">
        <v>86</v>
      </c>
      <c r="B99" s="11" t="s">
        <v>29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4.25">
      <c r="A100" s="4"/>
      <c r="B100" s="22" t="s">
        <v>87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1" ht="14.25">
      <c r="A101" s="4"/>
      <c r="B101" s="22"/>
      <c r="C101" s="4"/>
      <c r="D101" s="4"/>
      <c r="E101" s="4"/>
      <c r="F101" s="4"/>
      <c r="G101" s="4"/>
      <c r="H101" s="9" t="s">
        <v>88</v>
      </c>
      <c r="I101" s="9"/>
      <c r="J101" s="9" t="s">
        <v>89</v>
      </c>
      <c r="K101" s="9"/>
    </row>
    <row r="102" spans="1:11" ht="14.25">
      <c r="A102" s="4"/>
      <c r="B102" s="22"/>
      <c r="C102" s="4"/>
      <c r="D102" s="4"/>
      <c r="E102" s="4"/>
      <c r="F102" s="4"/>
      <c r="G102" s="4"/>
      <c r="H102" s="9" t="s">
        <v>17</v>
      </c>
      <c r="I102" s="9"/>
      <c r="J102" s="9" t="s">
        <v>90</v>
      </c>
      <c r="K102" s="9"/>
    </row>
    <row r="103" spans="1:11" ht="14.25">
      <c r="A103" s="4"/>
      <c r="B103" s="4" t="s">
        <v>15</v>
      </c>
      <c r="C103" s="4"/>
      <c r="D103" s="4"/>
      <c r="E103" s="4"/>
      <c r="F103" s="4"/>
      <c r="G103" s="4"/>
      <c r="H103" s="27" t="s">
        <v>212</v>
      </c>
      <c r="I103" s="27"/>
      <c r="J103" s="27" t="str">
        <f>+H103</f>
        <v>31/03/2005</v>
      </c>
      <c r="K103" s="9"/>
    </row>
    <row r="104" spans="1:11" ht="14.25">
      <c r="A104" s="4"/>
      <c r="B104" s="4" t="s">
        <v>15</v>
      </c>
      <c r="C104" s="4"/>
      <c r="D104" s="4"/>
      <c r="E104" s="4"/>
      <c r="F104" s="4"/>
      <c r="G104" s="4"/>
      <c r="H104" s="9" t="s">
        <v>6</v>
      </c>
      <c r="I104" s="9"/>
      <c r="J104" s="9" t="s">
        <v>6</v>
      </c>
      <c r="K104" s="9"/>
    </row>
    <row r="105" spans="1:11" ht="14.25">
      <c r="A105" s="4"/>
      <c r="B105" s="4"/>
      <c r="C105" s="15" t="s">
        <v>91</v>
      </c>
      <c r="D105" s="4"/>
      <c r="E105" s="4"/>
      <c r="F105" s="4"/>
      <c r="G105" s="4"/>
      <c r="H105" s="80">
        <v>0</v>
      </c>
      <c r="I105" s="80"/>
      <c r="J105" s="80">
        <v>0</v>
      </c>
      <c r="K105" s="24"/>
    </row>
    <row r="106" spans="1:11" ht="14.25">
      <c r="A106" s="4"/>
      <c r="B106" s="4"/>
      <c r="C106" s="15" t="s">
        <v>92</v>
      </c>
      <c r="D106" s="4"/>
      <c r="E106" s="4"/>
      <c r="F106" s="4"/>
      <c r="G106" s="4"/>
      <c r="H106" s="80">
        <v>2</v>
      </c>
      <c r="I106" s="80"/>
      <c r="J106" s="80">
        <f>+H106</f>
        <v>2</v>
      </c>
      <c r="K106" s="24"/>
    </row>
    <row r="107" spans="1:11" ht="14.25">
      <c r="A107" s="4"/>
      <c r="B107" s="4"/>
      <c r="C107" s="15" t="s">
        <v>93</v>
      </c>
      <c r="D107" s="4"/>
      <c r="E107" s="4"/>
      <c r="F107" s="4"/>
      <c r="G107" s="4"/>
      <c r="H107" s="80">
        <v>0</v>
      </c>
      <c r="I107" s="80"/>
      <c r="J107" s="80">
        <v>0</v>
      </c>
      <c r="K107" s="24"/>
    </row>
    <row r="108" spans="1:11" ht="14.25">
      <c r="A108" s="4"/>
      <c r="B108" s="4"/>
      <c r="C108" s="4"/>
      <c r="D108" s="4"/>
      <c r="E108" s="4"/>
      <c r="F108" s="4"/>
      <c r="G108" s="4"/>
      <c r="H108" s="81">
        <f>SUM(H105:H107)</f>
        <v>2</v>
      </c>
      <c r="I108" s="82"/>
      <c r="J108" s="81">
        <f>SUM(J105:J107)</f>
        <v>2</v>
      </c>
      <c r="K108" s="24"/>
    </row>
    <row r="109" spans="1:12" ht="14.25">
      <c r="A109" s="4"/>
      <c r="B109" s="4" t="s">
        <v>15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21" t="s">
        <v>94</v>
      </c>
      <c r="B111" s="11" t="s">
        <v>95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4.25">
      <c r="A112" s="4"/>
      <c r="B112" s="22" t="s">
        <v>96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4.25">
      <c r="A113" s="4"/>
      <c r="B113" s="22" t="s">
        <v>164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4.25">
      <c r="A115" s="4"/>
      <c r="B115" s="4" t="s">
        <v>15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21" t="s">
        <v>97</v>
      </c>
      <c r="B116" s="11" t="s">
        <v>98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4.25">
      <c r="A117" s="4"/>
      <c r="B117" s="4" t="s">
        <v>142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4.25">
      <c r="A118" s="4"/>
      <c r="B118" s="4" t="s">
        <v>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75" t="s">
        <v>100</v>
      </c>
      <c r="B121" s="11" t="s">
        <v>101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4.25">
      <c r="A122" s="4" t="s">
        <v>15</v>
      </c>
      <c r="B122" s="4" t="s">
        <v>229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4.25">
      <c r="A123" s="4"/>
      <c r="B123" s="4" t="s">
        <v>230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4.25">
      <c r="A124" s="4"/>
      <c r="B124" s="4" t="s">
        <v>231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4.25">
      <c r="A125" s="4"/>
      <c r="B125" s="4" t="s">
        <v>232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4.25">
      <c r="A126" s="4"/>
      <c r="B126" s="4" t="s">
        <v>233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4.25">
      <c r="A127" s="4"/>
      <c r="B127" s="4" t="s">
        <v>234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4.25">
      <c r="A129" s="4"/>
      <c r="B129" s="4" t="s">
        <v>192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4.25">
      <c r="A130" s="4"/>
      <c r="B130" s="4" t="s">
        <v>235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4.25">
      <c r="A131" s="4"/>
      <c r="B131" s="4" t="s">
        <v>195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4.25">
      <c r="A132" s="4"/>
      <c r="B132" s="4" t="s">
        <v>193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4.25">
      <c r="A133" s="4"/>
      <c r="B133" s="4" t="s">
        <v>194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4.25">
      <c r="A135" s="4"/>
      <c r="B135" s="4" t="s">
        <v>236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4.25">
      <c r="A136" s="4"/>
      <c r="B136" s="4" t="s">
        <v>237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4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4" ht="15">
      <c r="A139" s="75" t="s">
        <v>103</v>
      </c>
      <c r="B139" s="11" t="s">
        <v>104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4.25">
      <c r="A140" s="4"/>
      <c r="B140" s="4" t="s">
        <v>238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4.25">
      <c r="A141" s="4"/>
      <c r="B141" s="4"/>
      <c r="C141" s="4"/>
      <c r="D141" s="4"/>
      <c r="E141" s="4"/>
      <c r="F141" s="4"/>
      <c r="G141" s="4"/>
      <c r="H141" s="4"/>
      <c r="I141" s="4"/>
      <c r="J141" s="9" t="s">
        <v>6</v>
      </c>
      <c r="K141" s="9"/>
      <c r="L141" s="72"/>
      <c r="M141" s="4"/>
      <c r="N141" s="4"/>
    </row>
    <row r="142" spans="1:14" ht="14.25">
      <c r="A142" s="4"/>
      <c r="B142" s="4"/>
      <c r="C142" s="4" t="s">
        <v>105</v>
      </c>
      <c r="D142" s="4"/>
      <c r="E142" s="4"/>
      <c r="F142" s="4"/>
      <c r="G142" s="4"/>
      <c r="H142" s="4"/>
      <c r="I142" s="4"/>
      <c r="J142" s="4"/>
      <c r="K142" s="4"/>
      <c r="L142" s="73"/>
      <c r="M142" s="4"/>
      <c r="N142" s="4"/>
    </row>
    <row r="143" spans="1:14" ht="14.25">
      <c r="A143" s="4"/>
      <c r="B143" s="4"/>
      <c r="C143" s="4" t="s">
        <v>106</v>
      </c>
      <c r="D143" s="4"/>
      <c r="E143" s="4"/>
      <c r="F143" s="4"/>
      <c r="G143" s="4"/>
      <c r="H143" s="4"/>
      <c r="I143" s="4"/>
      <c r="J143" s="8">
        <v>56</v>
      </c>
      <c r="K143" s="8"/>
      <c r="L143" s="8"/>
      <c r="M143" s="4"/>
      <c r="N143" s="4"/>
    </row>
    <row r="144" spans="1:14" ht="14.25">
      <c r="A144" s="4"/>
      <c r="B144" s="4"/>
      <c r="C144" s="4" t="s">
        <v>176</v>
      </c>
      <c r="D144" s="4"/>
      <c r="E144" s="4"/>
      <c r="F144" s="4"/>
      <c r="G144" s="4"/>
      <c r="H144" s="4"/>
      <c r="I144" s="4"/>
      <c r="J144" s="8">
        <v>1129</v>
      </c>
      <c r="K144" s="8"/>
      <c r="L144" s="8"/>
      <c r="M144" s="4"/>
      <c r="N144" s="4"/>
    </row>
    <row r="145" spans="1:14" ht="15" thickBot="1">
      <c r="A145" s="4"/>
      <c r="B145" s="4"/>
      <c r="C145" s="4"/>
      <c r="D145" s="4"/>
      <c r="E145" s="4"/>
      <c r="F145" s="4"/>
      <c r="G145" s="4"/>
      <c r="H145" s="4"/>
      <c r="I145" s="4"/>
      <c r="J145" s="17">
        <f>SUM(J143:J144)</f>
        <v>1185</v>
      </c>
      <c r="K145" s="8"/>
      <c r="L145" s="8"/>
      <c r="M145" s="4"/>
      <c r="N145" s="4"/>
    </row>
    <row r="146" spans="1:14" ht="15" thickTop="1">
      <c r="A146" s="4"/>
      <c r="B146" s="4"/>
      <c r="C146" s="4" t="s">
        <v>107</v>
      </c>
      <c r="D146" s="4"/>
      <c r="E146" s="4"/>
      <c r="F146" s="4"/>
      <c r="G146" s="4"/>
      <c r="H146" s="4"/>
      <c r="I146" s="4"/>
      <c r="J146" s="7"/>
      <c r="K146" s="7"/>
      <c r="L146" s="8"/>
      <c r="M146" s="4"/>
      <c r="N146" s="4"/>
    </row>
    <row r="147" spans="1:14" ht="14.25">
      <c r="A147" s="4"/>
      <c r="B147" s="4"/>
      <c r="C147" s="4" t="s">
        <v>108</v>
      </c>
      <c r="D147" s="4"/>
      <c r="E147" s="4"/>
      <c r="F147" s="4"/>
      <c r="G147" s="4"/>
      <c r="H147" s="4"/>
      <c r="I147" s="4"/>
      <c r="J147" s="7">
        <v>23</v>
      </c>
      <c r="K147" s="7"/>
      <c r="L147" s="8"/>
      <c r="M147" s="4"/>
      <c r="N147" s="4"/>
    </row>
    <row r="148" spans="1:14" ht="14.25">
      <c r="A148" s="4"/>
      <c r="B148" s="4"/>
      <c r="C148" s="4" t="s">
        <v>161</v>
      </c>
      <c r="D148" s="4"/>
      <c r="E148" s="4"/>
      <c r="F148" s="4"/>
      <c r="G148" s="4"/>
      <c r="H148" s="4"/>
      <c r="I148" s="4"/>
      <c r="J148" s="7">
        <v>1178</v>
      </c>
      <c r="K148" s="7"/>
      <c r="L148" s="8"/>
      <c r="M148" s="4"/>
      <c r="N148" s="4"/>
    </row>
    <row r="149" spans="1:14" ht="14.25">
      <c r="A149" s="4"/>
      <c r="B149" s="4"/>
      <c r="C149" s="4"/>
      <c r="D149" s="4" t="s">
        <v>137</v>
      </c>
      <c r="E149" s="4"/>
      <c r="F149" s="4"/>
      <c r="G149" s="4"/>
      <c r="H149" s="4"/>
      <c r="I149" s="4"/>
      <c r="J149" s="7">
        <v>4653</v>
      </c>
      <c r="K149" s="7"/>
      <c r="L149" s="8"/>
      <c r="M149" s="4"/>
      <c r="N149" s="4"/>
    </row>
    <row r="150" spans="1:14" ht="14.25">
      <c r="A150" s="4"/>
      <c r="B150" s="4"/>
      <c r="C150" s="4"/>
      <c r="D150" s="4" t="s">
        <v>198</v>
      </c>
      <c r="E150" s="4"/>
      <c r="F150" s="4"/>
      <c r="G150" s="4"/>
      <c r="H150" s="4"/>
      <c r="I150" s="4"/>
      <c r="J150" s="7">
        <v>3694</v>
      </c>
      <c r="K150" s="7"/>
      <c r="L150" s="8"/>
      <c r="M150" s="4"/>
      <c r="N150" s="4"/>
    </row>
    <row r="151" spans="1:14" ht="14.25">
      <c r="A151" s="4"/>
      <c r="B151" s="4"/>
      <c r="C151" s="4" t="s">
        <v>173</v>
      </c>
      <c r="D151" s="4"/>
      <c r="E151" s="4"/>
      <c r="F151" s="4"/>
      <c r="G151" s="4"/>
      <c r="H151" s="4"/>
      <c r="I151" s="4"/>
      <c r="J151" s="7">
        <v>305</v>
      </c>
      <c r="K151" s="7"/>
      <c r="L151" s="8"/>
      <c r="M151" s="4"/>
      <c r="N151" s="4"/>
    </row>
    <row r="152" spans="1:14" ht="15" thickBot="1">
      <c r="A152" s="4"/>
      <c r="B152" s="4"/>
      <c r="C152" s="4"/>
      <c r="D152" s="4"/>
      <c r="E152" s="4"/>
      <c r="F152" s="4"/>
      <c r="G152" s="4"/>
      <c r="H152" s="4"/>
      <c r="I152" s="4"/>
      <c r="J152" s="17">
        <f>SUM(J147:J151)</f>
        <v>9853</v>
      </c>
      <c r="K152" s="8"/>
      <c r="L152" s="8"/>
      <c r="M152" s="4"/>
      <c r="N152" s="4"/>
    </row>
    <row r="153" spans="1:14" ht="15" thickTop="1">
      <c r="A153" s="4"/>
      <c r="B153" s="4"/>
      <c r="C153" s="4"/>
      <c r="D153" s="4"/>
      <c r="E153" s="4"/>
      <c r="F153" s="4"/>
      <c r="G153" s="4"/>
      <c r="H153" s="4"/>
      <c r="I153" s="4"/>
      <c r="J153" s="7"/>
      <c r="K153" s="7"/>
      <c r="L153" s="8"/>
      <c r="M153" s="4"/>
      <c r="N153" s="4"/>
    </row>
    <row r="154" spans="1:14" ht="15">
      <c r="A154" s="21" t="s">
        <v>109</v>
      </c>
      <c r="B154" s="11" t="s">
        <v>110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4.25">
      <c r="A155" s="4"/>
      <c r="B155" s="4" t="s">
        <v>259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5">
      <c r="A158" s="21" t="s">
        <v>111</v>
      </c>
      <c r="B158" s="11" t="s">
        <v>112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4.25">
      <c r="A159" s="4"/>
      <c r="B159" s="4" t="s">
        <v>143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2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4" ht="15">
      <c r="A162" s="21" t="s">
        <v>113</v>
      </c>
      <c r="B162" s="11" t="s">
        <v>114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4.25">
      <c r="A163" s="4"/>
      <c r="B163" s="4" t="s">
        <v>144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4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">
      <c r="A166" s="75" t="s">
        <v>115</v>
      </c>
      <c r="B166" s="11" t="s">
        <v>116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5">
      <c r="A167" s="76" t="s">
        <v>102</v>
      </c>
      <c r="B167" s="11" t="s">
        <v>178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4.25">
      <c r="A168" s="4"/>
      <c r="B168" s="4" t="s">
        <v>179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4.25">
      <c r="A169" s="4"/>
      <c r="B169" s="4" t="s">
        <v>180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4.25">
      <c r="A170" s="4"/>
      <c r="B170" s="4" t="s">
        <v>181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5">
      <c r="A172" s="4"/>
      <c r="B172" s="4"/>
      <c r="C172" s="4"/>
      <c r="D172" s="4"/>
      <c r="E172" s="4"/>
      <c r="F172" s="43" t="s">
        <v>16</v>
      </c>
      <c r="G172" s="44"/>
      <c r="H172" s="44" t="s">
        <v>18</v>
      </c>
      <c r="I172" s="44"/>
      <c r="J172" s="43" t="s">
        <v>19</v>
      </c>
      <c r="K172" s="44"/>
      <c r="L172" s="44" t="s">
        <v>18</v>
      </c>
      <c r="M172" s="4"/>
      <c r="N172" s="4"/>
    </row>
    <row r="173" spans="1:14" ht="15">
      <c r="A173" s="4"/>
      <c r="B173" s="4"/>
      <c r="C173" s="4"/>
      <c r="D173" s="4"/>
      <c r="E173" s="4"/>
      <c r="F173" s="43" t="s">
        <v>17</v>
      </c>
      <c r="G173" s="44"/>
      <c r="H173" s="44" t="s">
        <v>17</v>
      </c>
      <c r="I173" s="44"/>
      <c r="J173" s="43" t="s">
        <v>20</v>
      </c>
      <c r="K173" s="44"/>
      <c r="L173" s="44" t="s">
        <v>20</v>
      </c>
      <c r="M173" s="4"/>
      <c r="N173" s="4"/>
    </row>
    <row r="174" spans="1:14" ht="15">
      <c r="A174" s="4"/>
      <c r="B174" s="4"/>
      <c r="C174" s="4"/>
      <c r="D174" s="4"/>
      <c r="E174" s="4"/>
      <c r="F174" s="45" t="s">
        <v>212</v>
      </c>
      <c r="G174" s="44"/>
      <c r="H174" s="46" t="s">
        <v>214</v>
      </c>
      <c r="I174" s="44"/>
      <c r="J174" s="47" t="str">
        <f>+F174</f>
        <v>31/03/2005</v>
      </c>
      <c r="K174" s="44"/>
      <c r="L174" s="48" t="str">
        <f>+H174</f>
        <v>31/03/2004</v>
      </c>
      <c r="M174" s="4"/>
      <c r="N174" s="4"/>
    </row>
    <row r="175" spans="1:14" ht="14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4.25">
      <c r="A176" s="4"/>
      <c r="B176" s="4" t="s">
        <v>182</v>
      </c>
      <c r="C176" s="4"/>
      <c r="D176" s="4"/>
      <c r="E176" s="4"/>
      <c r="F176" s="29">
        <f>+'P&amp;L'!E32</f>
        <v>-1427</v>
      </c>
      <c r="G176" s="29"/>
      <c r="H176" s="29">
        <f>+'P&amp;L'!G32</f>
        <v>-1252</v>
      </c>
      <c r="I176" s="29"/>
      <c r="J176" s="29">
        <f>+'P&amp;L'!I32</f>
        <v>-1427</v>
      </c>
      <c r="K176" s="29"/>
      <c r="L176" s="29">
        <f>+'P&amp;L'!K32</f>
        <v>-1252</v>
      </c>
      <c r="M176" s="4"/>
      <c r="N176" s="4"/>
    </row>
    <row r="177" spans="1:14" ht="14.25">
      <c r="A177" s="4"/>
      <c r="B177" s="4"/>
      <c r="C177" s="4"/>
      <c r="D177" s="4"/>
      <c r="E177" s="4"/>
      <c r="F177" s="29"/>
      <c r="G177" s="29"/>
      <c r="H177" s="29"/>
      <c r="I177" s="29"/>
      <c r="J177" s="29"/>
      <c r="K177" s="29"/>
      <c r="L177" s="29"/>
      <c r="M177" s="4"/>
      <c r="N177" s="4"/>
    </row>
    <row r="178" spans="1:14" ht="14.25">
      <c r="A178" s="4"/>
      <c r="B178" s="22" t="s">
        <v>184</v>
      </c>
      <c r="C178" s="4"/>
      <c r="D178" s="4"/>
      <c r="E178" s="4"/>
      <c r="F178" s="29">
        <v>27155</v>
      </c>
      <c r="G178" s="29"/>
      <c r="H178" s="29">
        <v>19999</v>
      </c>
      <c r="I178" s="29"/>
      <c r="J178" s="29">
        <v>27155</v>
      </c>
      <c r="K178" s="29"/>
      <c r="L178" s="29">
        <v>19999</v>
      </c>
      <c r="M178" s="4"/>
      <c r="N178" s="4"/>
    </row>
    <row r="179" spans="1:14" ht="14.25">
      <c r="A179" s="4"/>
      <c r="B179" s="22" t="s">
        <v>185</v>
      </c>
      <c r="C179" s="4"/>
      <c r="D179" s="4"/>
      <c r="E179" s="4"/>
      <c r="F179" s="29"/>
      <c r="G179" s="29"/>
      <c r="H179" s="29"/>
      <c r="I179" s="29"/>
      <c r="J179" s="29"/>
      <c r="K179" s="29"/>
      <c r="L179" s="29"/>
      <c r="M179" s="4"/>
      <c r="N179" s="4"/>
    </row>
    <row r="180" spans="1:14" ht="14.25">
      <c r="A180" s="4"/>
      <c r="B180" s="4"/>
      <c r="C180" s="4"/>
      <c r="D180" s="4"/>
      <c r="E180" s="4"/>
      <c r="F180" s="29"/>
      <c r="G180" s="29"/>
      <c r="H180" s="29"/>
      <c r="I180" s="29"/>
      <c r="J180" s="29"/>
      <c r="K180" s="29"/>
      <c r="L180" s="29"/>
      <c r="M180" s="4"/>
      <c r="N180" s="4"/>
    </row>
    <row r="181" spans="1:14" ht="14.25">
      <c r="A181" s="4"/>
      <c r="B181" s="4" t="s">
        <v>183</v>
      </c>
      <c r="C181" s="4"/>
      <c r="D181" s="4"/>
      <c r="E181" s="4"/>
      <c r="F181" s="74">
        <f>+F176/F178*100</f>
        <v>-5.255017492174553</v>
      </c>
      <c r="G181" s="74"/>
      <c r="H181" s="74">
        <f>+H176/H178*100</f>
        <v>-6.260313015650783</v>
      </c>
      <c r="I181" s="74"/>
      <c r="J181" s="74">
        <f>+J176/J178*100</f>
        <v>-5.255017492174553</v>
      </c>
      <c r="K181" s="74"/>
      <c r="L181" s="74">
        <f>+L176/L178*100</f>
        <v>-6.260313015650783</v>
      </c>
      <c r="M181" s="4"/>
      <c r="N181" s="4"/>
    </row>
    <row r="182" spans="1:14" ht="14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">
      <c r="A183" s="76" t="s">
        <v>201</v>
      </c>
      <c r="B183" s="11" t="s">
        <v>186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4.25">
      <c r="A184" s="4"/>
      <c r="B184" s="4" t="s">
        <v>189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4.25">
      <c r="A185" s="4"/>
      <c r="B185" s="4" t="s">
        <v>190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4.25">
      <c r="A186" s="4"/>
      <c r="B186" s="4" t="s">
        <v>191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4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4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2" ht="15">
      <c r="A189" s="11" t="s">
        <v>117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">
      <c r="A190" s="1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">
      <c r="A191" s="1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">
      <c r="A192" s="11" t="s">
        <v>239</v>
      </c>
      <c r="B192" s="4"/>
      <c r="C192" s="4" t="s">
        <v>273</v>
      </c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4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</sheetData>
  <printOptions/>
  <pageMargins left="0.75" right="0.55" top="0.57" bottom="0.56" header="0.81" footer="0.5"/>
  <pageSetup horizontalDpi="300" verticalDpi="300" orientation="portrait" paperSize="9" r:id="rId1"/>
  <rowBreaks count="2" manualBreakCount="2">
    <brk id="53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....</cp:lastModifiedBy>
  <cp:lastPrinted>2005-05-20T08:33:53Z</cp:lastPrinted>
  <dcterms:created xsi:type="dcterms:W3CDTF">2002-11-14T03:14:11Z</dcterms:created>
  <dcterms:modified xsi:type="dcterms:W3CDTF">2005-05-20T08:34:01Z</dcterms:modified>
  <cp:category/>
  <cp:version/>
  <cp:contentType/>
  <cp:contentStatus/>
</cp:coreProperties>
</file>